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5200" windowHeight="1188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List1!$A$1:$E$250</definedName>
  </definedNames>
  <calcPr calcId="145621"/>
</workbook>
</file>

<file path=xl/calcChain.xml><?xml version="1.0" encoding="utf-8"?>
<calcChain xmlns="http://schemas.openxmlformats.org/spreadsheetml/2006/main">
  <c r="D51" i="1" l="1"/>
  <c r="E51" i="1" s="1"/>
  <c r="C51" i="1"/>
  <c r="E235" i="1" l="1"/>
  <c r="D236" i="1"/>
  <c r="C236" i="1"/>
  <c r="E244" i="1"/>
  <c r="E228" i="1"/>
  <c r="E222" i="1"/>
  <c r="E216" i="1"/>
  <c r="E215" i="1"/>
  <c r="E209" i="1"/>
  <c r="E203" i="1"/>
  <c r="E191" i="1"/>
  <c r="E185" i="1"/>
  <c r="E236" i="1" l="1"/>
  <c r="E174" i="1"/>
  <c r="E173" i="1"/>
  <c r="E172" i="1"/>
  <c r="E171" i="1"/>
  <c r="E170" i="1"/>
  <c r="E160" i="1"/>
  <c r="E154" i="1"/>
  <c r="E153" i="1"/>
  <c r="E152" i="1"/>
  <c r="D147" i="1"/>
  <c r="C147" i="1"/>
  <c r="E146" i="1"/>
  <c r="E145" i="1"/>
  <c r="E139" i="1"/>
  <c r="E138" i="1"/>
  <c r="E130" i="1"/>
  <c r="E129" i="1"/>
  <c r="E128" i="1"/>
  <c r="E127" i="1"/>
  <c r="D120" i="1"/>
  <c r="C120" i="1"/>
  <c r="E119" i="1"/>
  <c r="E94" i="1"/>
  <c r="E111" i="1"/>
  <c r="E110" i="1"/>
  <c r="E109" i="1"/>
  <c r="E108" i="1"/>
  <c r="E106" i="1"/>
  <c r="E107" i="1"/>
  <c r="E105" i="1"/>
  <c r="E147" i="1" l="1"/>
  <c r="E120" i="1"/>
  <c r="D96" i="1"/>
  <c r="C96" i="1"/>
  <c r="E95" i="1"/>
  <c r="E93" i="1"/>
  <c r="E87" i="1"/>
  <c r="E81" i="1"/>
  <c r="E80" i="1"/>
  <c r="E79" i="1"/>
  <c r="E78" i="1"/>
  <c r="E77" i="1"/>
  <c r="D72" i="1"/>
  <c r="C72" i="1"/>
  <c r="E71" i="1"/>
  <c r="E68" i="1"/>
  <c r="E67" i="1"/>
  <c r="E69" i="1"/>
  <c r="E61" i="1"/>
  <c r="E60" i="1"/>
  <c r="E59" i="1"/>
  <c r="E58" i="1"/>
  <c r="E50" i="1"/>
  <c r="D43" i="1"/>
  <c r="C43" i="1"/>
  <c r="E42" i="1"/>
  <c r="E41" i="1"/>
  <c r="E40" i="1"/>
  <c r="E96" i="1" l="1"/>
  <c r="E72" i="1"/>
  <c r="E43" i="1"/>
  <c r="D33" i="1"/>
  <c r="C33" i="1"/>
  <c r="E29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30" i="1"/>
  <c r="E31" i="1"/>
  <c r="E32" i="1"/>
  <c r="E15" i="1"/>
  <c r="E33" i="1" l="1"/>
  <c r="D112" i="1"/>
  <c r="C112" i="1"/>
  <c r="D82" i="1"/>
  <c r="C82" i="1"/>
  <c r="D62" i="1"/>
  <c r="C62" i="1"/>
  <c r="E112" i="1" l="1"/>
  <c r="E82" i="1"/>
  <c r="E62" i="1"/>
  <c r="D245" i="1"/>
  <c r="C245" i="1"/>
  <c r="D229" i="1"/>
  <c r="C229" i="1"/>
  <c r="D223" i="1"/>
  <c r="C223" i="1"/>
  <c r="D217" i="1"/>
  <c r="C217" i="1"/>
  <c r="D210" i="1"/>
  <c r="C210" i="1"/>
  <c r="D204" i="1"/>
  <c r="C204" i="1"/>
  <c r="D198" i="1"/>
  <c r="C198" i="1"/>
  <c r="D186" i="1"/>
  <c r="C186" i="1"/>
  <c r="D192" i="1"/>
  <c r="C192" i="1"/>
  <c r="E245" i="1" l="1"/>
  <c r="E229" i="1"/>
  <c r="E192" i="1"/>
  <c r="E186" i="1"/>
  <c r="E198" i="1"/>
  <c r="E204" i="1"/>
  <c r="E210" i="1"/>
  <c r="E217" i="1"/>
  <c r="E223" i="1"/>
  <c r="C161" i="1"/>
  <c r="D161" i="1"/>
  <c r="D155" i="1"/>
  <c r="C155" i="1"/>
  <c r="C140" i="1"/>
  <c r="D140" i="1"/>
  <c r="D175" i="1"/>
  <c r="C175" i="1"/>
  <c r="E161" i="1" l="1"/>
  <c r="E175" i="1"/>
  <c r="E155" i="1"/>
  <c r="E140" i="1"/>
  <c r="D163" i="1"/>
  <c r="C163" i="1"/>
  <c r="E163" i="1" l="1"/>
  <c r="D131" i="1"/>
  <c r="C131" i="1"/>
  <c r="D88" i="1"/>
  <c r="C88" i="1"/>
  <c r="E131" i="1" l="1"/>
  <c r="E88" i="1"/>
  <c r="D98" i="1"/>
  <c r="C98" i="1"/>
  <c r="E98" i="1" l="1"/>
</calcChain>
</file>

<file path=xl/sharedStrings.xml><?xml version="1.0" encoding="utf-8"?>
<sst xmlns="http://schemas.openxmlformats.org/spreadsheetml/2006/main" count="290" uniqueCount="108">
  <si>
    <t>Naziv računa</t>
  </si>
  <si>
    <t>RASHODI I IZDACI</t>
  </si>
  <si>
    <t>Račun rashoda/ izdatka</t>
  </si>
  <si>
    <t>Izvor financiranja: F.P i dod. udio u por. na dohodak</t>
  </si>
  <si>
    <t>Službena putovanja</t>
  </si>
  <si>
    <t>Materijal i sirovine</t>
  </si>
  <si>
    <t>El. energija</t>
  </si>
  <si>
    <t>Motorni benzin i dizel gorivo</t>
  </si>
  <si>
    <t>Sitni inventar</t>
  </si>
  <si>
    <t>Usluge telefona, pošte i prijevoza</t>
  </si>
  <si>
    <t>Komunalne usluge</t>
  </si>
  <si>
    <t>Zakupnine i najamnine</t>
  </si>
  <si>
    <t>Zdravstvene i veterinarske usluge</t>
  </si>
  <si>
    <t>Uredski materijal i ostali mat. rashodi</t>
  </si>
  <si>
    <t>Materijal i dijelovi za tekuće i inv. održavanje</t>
  </si>
  <si>
    <t>Računalne usluge</t>
  </si>
  <si>
    <t>Ostale usluge</t>
  </si>
  <si>
    <t>Premije osiguranja</t>
  </si>
  <si>
    <t>Članarine</t>
  </si>
  <si>
    <t>Ostali nespomenuti rashodi poslovanja</t>
  </si>
  <si>
    <t>Uredska oprema i namještaj</t>
  </si>
  <si>
    <t>Izvor financiranja: Opći prihodi i primici</t>
  </si>
  <si>
    <t>Ostali nespomenuti rashodi</t>
  </si>
  <si>
    <t>Podizanje kvalitete i standarda u školstvu</t>
  </si>
  <si>
    <t>Izvor financiranja: Državni proračun</t>
  </si>
  <si>
    <t>Ostali rashodi za zaposlene</t>
  </si>
  <si>
    <t xml:space="preserve">Izvor financiranja: Vlastiti prihodi </t>
  </si>
  <si>
    <t xml:space="preserve">Izvor financiranja: Tekuće donacije </t>
  </si>
  <si>
    <t>T4301-67</t>
  </si>
  <si>
    <t>Projekt Pomoćnici u nastavi</t>
  </si>
  <si>
    <t>Plaće za redovan rad</t>
  </si>
  <si>
    <t>Doprinosi za obvezno zdravstveno osiguranje</t>
  </si>
  <si>
    <t>Naknada za prijevoz</t>
  </si>
  <si>
    <t>Izvor financiranja: Pomoći iz inozemstva</t>
  </si>
  <si>
    <t>Plaće</t>
  </si>
  <si>
    <t>Doprinosi na plaće</t>
  </si>
  <si>
    <t xml:space="preserve">Izvor financiranja: Prihodi za posebne namjene </t>
  </si>
  <si>
    <t>Administracija i upravljanje</t>
  </si>
  <si>
    <t>Ukupno:</t>
  </si>
  <si>
    <t>Indeks (4=3/2*100)</t>
  </si>
  <si>
    <t>Ostali nespometnuti rashodi</t>
  </si>
  <si>
    <t>UKUPNO:</t>
  </si>
  <si>
    <t>Usluge tekućeg i inv. održavanja</t>
  </si>
  <si>
    <t>Novčana nakn. zbog nezapoš.osob. s inv.</t>
  </si>
  <si>
    <t>Knjige</t>
  </si>
  <si>
    <t>Javne potrebe u prosvjeti</t>
  </si>
  <si>
    <t>Laboratorijske usluge</t>
  </si>
  <si>
    <t>T4306-03</t>
  </si>
  <si>
    <t>EU Projekt: Inkluzija - korak bliže društvu bez prepreka 2021/2022</t>
  </si>
  <si>
    <t>PRIHODI I PRIMICI</t>
  </si>
  <si>
    <t xml:space="preserve">Izvor financiranja: F.P. i dod. udio u por. na dohodak </t>
  </si>
  <si>
    <t>Prihodi iz nadležnog proračuna za financiranje rashoda poslovanja</t>
  </si>
  <si>
    <t xml:space="preserve">Izvor financiranja: Predfinanciranje iz ŽP </t>
  </si>
  <si>
    <t>Prihodi od pruženih usluga</t>
  </si>
  <si>
    <t>Prihodi za posebne namjene</t>
  </si>
  <si>
    <t xml:space="preserve">Izvor financiranja: Državni proračun </t>
  </si>
  <si>
    <t>Pomoći proračunskim korisnicima iz proračuna koji im nije nadležan</t>
  </si>
  <si>
    <t>MZO - plaće SŠ</t>
  </si>
  <si>
    <t>Tekuće donacije</t>
  </si>
  <si>
    <t>KORIŠTENJE PRENESENOG VIŠKA</t>
  </si>
  <si>
    <t>Višak prihoda poslovanja</t>
  </si>
  <si>
    <t>Ravnateljica:</t>
  </si>
  <si>
    <t>Indeks (3=2/1*100)</t>
  </si>
  <si>
    <t>Ostale naknade troškova zaposlenima</t>
  </si>
  <si>
    <t>Intelektualne usluge</t>
  </si>
  <si>
    <t>Indeks (3=3/2*100)</t>
  </si>
  <si>
    <t>Izvorni plan 2022.</t>
  </si>
  <si>
    <t xml:space="preserve">Izvršenje 2022.                </t>
  </si>
  <si>
    <t>Tekući plan 2022.</t>
  </si>
  <si>
    <t>Bankarske usluge i usluge platnog prom.</t>
  </si>
  <si>
    <t>Osnovna škola Braća Ribar</t>
  </si>
  <si>
    <t>Športska 3, 23242 Posedarje</t>
  </si>
  <si>
    <t>OIB: 63359283065</t>
  </si>
  <si>
    <t xml:space="preserve">Posedarje, 12.07.2022. </t>
  </si>
  <si>
    <t>IZVJEŠTAJ O IZVRŠENJU FINANCIJSKOG PLANA OD 1.-6. MJESECA 2022. GODINE</t>
  </si>
  <si>
    <t>Djelatnost osnovnih škola</t>
  </si>
  <si>
    <t>A2202-01</t>
  </si>
  <si>
    <t>T2202-03</t>
  </si>
  <si>
    <t>Hitne intervencije u osnovnim školama</t>
  </si>
  <si>
    <t>Usluge tekućeg i investicijskog održavanja</t>
  </si>
  <si>
    <t>A2203-01</t>
  </si>
  <si>
    <t>A2203-04</t>
  </si>
  <si>
    <t>Izvor financiranja: Vlastiti prihodi</t>
  </si>
  <si>
    <t>Izvor financiranja: Proračun JLS</t>
  </si>
  <si>
    <t>Sportska i glazbena oprema</t>
  </si>
  <si>
    <t>Uređaji, strojevi i oprema za ostale namjene</t>
  </si>
  <si>
    <t xml:space="preserve">Izvor financiranja: Prihodi od prodaje nefinancijske imovine </t>
  </si>
  <si>
    <t xml:space="preserve">Izvor financiranja: Višak prihoda poslovanja </t>
  </si>
  <si>
    <t>A2203-06</t>
  </si>
  <si>
    <t>Školska kuhinja i kantina</t>
  </si>
  <si>
    <t>Službena zaštitna i radna odjeća</t>
  </si>
  <si>
    <t>Zdravstvene usluge</t>
  </si>
  <si>
    <t>Izvor financiranja: Prihodi za posebne namjene</t>
  </si>
  <si>
    <t>A2203-27</t>
  </si>
  <si>
    <t>Udžbenici</t>
  </si>
  <si>
    <t>Izvor financiranja: Predfinanciranje iz ŽP</t>
  </si>
  <si>
    <t>Naknade za prijevoz</t>
  </si>
  <si>
    <t>A2202-04</t>
  </si>
  <si>
    <t>Prijevoz</t>
  </si>
  <si>
    <t xml:space="preserve">Ostvarenje 2022.                </t>
  </si>
  <si>
    <t xml:space="preserve">Izvor financiranja: Opći prihodi i primici </t>
  </si>
  <si>
    <t>Prihodi od prodaje nefin. imovine</t>
  </si>
  <si>
    <t>Izvor financiranja: Višak prihoda poslovanja</t>
  </si>
  <si>
    <t>Prihodi za osobne asistente</t>
  </si>
  <si>
    <t>Izvor financiranja: Pomoći iz inozemstva-projekt Inkluzija</t>
  </si>
  <si>
    <t>Klasa: 400-02/22-01/02</t>
  </si>
  <si>
    <t>Ur. broj: 2198-1-23-22-01</t>
  </si>
  <si>
    <t>mr. Vanja Buškulić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</si>
</sst>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</font>
    <font>
      <sz val="10"/>
      <name val="Arial"/>
      <family val="2"/>
      <charset val="238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sz val="10"/>
      <name val="Arial"/>
      <family val="2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i/>
      <sz val="11"/>
      <name val="Times New Roman"/>
      <family val="1"/>
    </font>
    <font>
      <b/>
      <i/>
      <sz val="11"/>
      <color theme="1"/>
      <name val="Times"/>
      <family val="1"/>
      <charset val="238"/>
    </font>
    <font>
      <i/>
      <sz val="11"/>
      <color theme="1"/>
      <name val="Times"/>
      <family val="1"/>
      <charset val="238"/>
    </font>
    <font>
      <sz val="11"/>
      <color theme="1"/>
      <name val="Time n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2" borderId="1" applyNumberFormat="0" applyFont="0" applyAlignment="0" applyProtection="0"/>
    <xf numFmtId="0" fontId="2" fillId="0" borderId="0"/>
    <xf numFmtId="0" fontId="6" fillId="0" borderId="0"/>
    <xf numFmtId="0" fontId="3" fillId="0" borderId="0"/>
    <xf numFmtId="0" fontId="1" fillId="3" borderId="0" applyNumberFormat="0" applyBorder="0" applyAlignment="0" applyProtection="0"/>
  </cellStyleXfs>
  <cellXfs count="86">
    <xf numFmtId="0" fontId="0" fillId="0" borderId="0" xfId="0"/>
    <xf numFmtId="3" fontId="5" fillId="0" borderId="0" xfId="2" applyNumberFormat="1" applyFont="1" applyAlignment="1">
      <alignment horizontal="center" vertical="center"/>
    </xf>
    <xf numFmtId="0" fontId="8" fillId="0" borderId="2" xfId="2" applyNumberFormat="1" applyFont="1" applyBorder="1" applyAlignment="1">
      <alignment vertical="center"/>
    </xf>
    <xf numFmtId="0" fontId="8" fillId="0" borderId="2" xfId="2" applyNumberFormat="1" applyFont="1" applyBorder="1" applyAlignment="1">
      <alignment vertical="center" wrapText="1"/>
    </xf>
    <xf numFmtId="3" fontId="8" fillId="0" borderId="2" xfId="2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0" fillId="0" borderId="0" xfId="0" applyNumberFormat="1"/>
    <xf numFmtId="0" fontId="0" fillId="0" borderId="0" xfId="0" applyBorder="1" applyAlignment="1">
      <alignment horizontal="left"/>
    </xf>
    <xf numFmtId="0" fontId="0" fillId="0" borderId="0" xfId="0" applyFill="1" applyBorder="1"/>
    <xf numFmtId="4" fontId="0" fillId="0" borderId="0" xfId="0" applyNumberFormat="1" applyBorder="1"/>
    <xf numFmtId="0" fontId="12" fillId="0" borderId="0" xfId="0" applyFont="1"/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" fontId="12" fillId="0" borderId="0" xfId="0" applyNumberFormat="1" applyFont="1"/>
    <xf numFmtId="0" fontId="7" fillId="0" borderId="2" xfId="2" quotePrefix="1" applyNumberFormat="1" applyFont="1" applyBorder="1" applyAlignment="1">
      <alignment horizontal="left"/>
    </xf>
    <xf numFmtId="0" fontId="7" fillId="0" borderId="2" xfId="2" applyNumberFormat="1" applyFont="1" applyBorder="1" applyAlignment="1">
      <alignment vertical="center"/>
    </xf>
    <xf numFmtId="4" fontId="7" fillId="0" borderId="2" xfId="2" quotePrefix="1" applyNumberFormat="1" applyFont="1" applyBorder="1" applyAlignment="1">
      <alignment vertical="center"/>
    </xf>
    <xf numFmtId="0" fontId="15" fillId="0" borderId="2" xfId="0" applyFont="1" applyBorder="1" applyAlignment="1">
      <alignment horizontal="left"/>
    </xf>
    <xf numFmtId="0" fontId="15" fillId="0" borderId="2" xfId="0" applyFont="1" applyBorder="1"/>
    <xf numFmtId="4" fontId="15" fillId="0" borderId="2" xfId="0" applyNumberFormat="1" applyFont="1" applyBorder="1"/>
    <xf numFmtId="0" fontId="15" fillId="0" borderId="2" xfId="0" applyFont="1" applyFill="1" applyBorder="1"/>
    <xf numFmtId="0" fontId="15" fillId="0" borderId="2" xfId="0" applyFont="1" applyFill="1" applyBorder="1" applyAlignment="1">
      <alignment horizontal="left"/>
    </xf>
    <xf numFmtId="4" fontId="15" fillId="0" borderId="2" xfId="0" applyNumberFormat="1" applyFont="1" applyBorder="1" applyAlignment="1">
      <alignment horizontal="right"/>
    </xf>
    <xf numFmtId="0" fontId="7" fillId="0" borderId="2" xfId="4" applyFont="1" applyBorder="1" applyAlignment="1">
      <alignment horizontal="center" vertical="center"/>
    </xf>
    <xf numFmtId="0" fontId="7" fillId="0" borderId="2" xfId="4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/>
    </xf>
    <xf numFmtId="0" fontId="15" fillId="0" borderId="0" xfId="0" applyFont="1" applyFill="1" applyBorder="1"/>
    <xf numFmtId="4" fontId="15" fillId="0" borderId="0" xfId="0" applyNumberFormat="1" applyFont="1" applyBorder="1"/>
    <xf numFmtId="3" fontId="4" fillId="2" borderId="1" xfId="1" applyNumberFormat="1" applyFont="1" applyAlignment="1">
      <alignment horizontal="center" vertical="center"/>
    </xf>
    <xf numFmtId="3" fontId="4" fillId="2" borderId="1" xfId="1" applyNumberFormat="1" applyFont="1" applyAlignment="1">
      <alignment horizontal="left" vertical="center"/>
    </xf>
    <xf numFmtId="0" fontId="11" fillId="2" borderId="1" xfId="1" applyFont="1" applyAlignment="1">
      <alignment horizontal="left"/>
    </xf>
    <xf numFmtId="0" fontId="11" fillId="2" borderId="1" xfId="1" applyFont="1"/>
    <xf numFmtId="4" fontId="12" fillId="2" borderId="1" xfId="1" applyNumberFormat="1" applyFont="1"/>
    <xf numFmtId="0" fontId="16" fillId="0" borderId="0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0" fillId="0" borderId="2" xfId="0" applyBorder="1"/>
    <xf numFmtId="4" fontId="16" fillId="0" borderId="2" xfId="0" applyNumberFormat="1" applyFont="1" applyBorder="1"/>
    <xf numFmtId="0" fontId="16" fillId="0" borderId="2" xfId="0" applyFont="1" applyBorder="1"/>
    <xf numFmtId="0" fontId="15" fillId="0" borderId="0" xfId="0" applyFont="1" applyFill="1" applyBorder="1" applyAlignment="1">
      <alignment horizontal="left"/>
    </xf>
    <xf numFmtId="0" fontId="15" fillId="0" borderId="0" xfId="0" applyFont="1" applyBorder="1"/>
    <xf numFmtId="0" fontId="16" fillId="0" borderId="2" xfId="0" applyFont="1" applyFill="1" applyBorder="1"/>
    <xf numFmtId="0" fontId="16" fillId="0" borderId="0" xfId="0" applyFont="1" applyBorder="1"/>
    <xf numFmtId="4" fontId="16" fillId="0" borderId="0" xfId="0" applyNumberFormat="1" applyFont="1" applyBorder="1"/>
    <xf numFmtId="3" fontId="8" fillId="0" borderId="2" xfId="2" quotePrefix="1" applyNumberFormat="1" applyFont="1" applyBorder="1" applyAlignment="1">
      <alignment horizontal="center" vertical="center" wrapText="1"/>
    </xf>
    <xf numFmtId="0" fontId="17" fillId="0" borderId="2" xfId="2" applyNumberFormat="1" applyFont="1" applyBorder="1" applyAlignment="1">
      <alignment horizontal="center" vertical="center" wrapText="1"/>
    </xf>
    <xf numFmtId="0" fontId="17" fillId="0" borderId="2" xfId="2" applyNumberFormat="1" applyFont="1" applyBorder="1" applyAlignment="1">
      <alignment horizontal="center" vertical="center"/>
    </xf>
    <xf numFmtId="3" fontId="17" fillId="0" borderId="2" xfId="2" applyNumberFormat="1" applyFont="1" applyBorder="1" applyAlignment="1">
      <alignment horizontal="center" vertical="center" wrapText="1"/>
    </xf>
    <xf numFmtId="3" fontId="18" fillId="0" borderId="2" xfId="2" quotePrefix="1" applyNumberFormat="1" applyFont="1" applyBorder="1" applyAlignment="1">
      <alignment horizontal="center" vertical="center" wrapText="1"/>
    </xf>
    <xf numFmtId="0" fontId="18" fillId="0" borderId="2" xfId="2" applyNumberFormat="1" applyFont="1" applyBorder="1" applyAlignment="1">
      <alignment vertical="center" wrapText="1"/>
    </xf>
    <xf numFmtId="0" fontId="18" fillId="0" borderId="2" xfId="2" applyNumberFormat="1" applyFont="1" applyBorder="1" applyAlignment="1">
      <alignment vertical="center"/>
    </xf>
    <xf numFmtId="3" fontId="18" fillId="0" borderId="2" xfId="2" applyNumberFormat="1" applyFont="1" applyBorder="1" applyAlignment="1">
      <alignment horizontal="center" vertical="center" wrapText="1"/>
    </xf>
    <xf numFmtId="0" fontId="19" fillId="0" borderId="0" xfId="0" applyFont="1"/>
    <xf numFmtId="0" fontId="15" fillId="0" borderId="2" xfId="0" applyFont="1" applyBorder="1" applyAlignment="1">
      <alignment wrapText="1"/>
    </xf>
    <xf numFmtId="0" fontId="12" fillId="0" borderId="2" xfId="0" applyFont="1" applyBorder="1"/>
    <xf numFmtId="0" fontId="17" fillId="0" borderId="2" xfId="2" applyNumberFormat="1" applyFont="1" applyBorder="1" applyAlignment="1">
      <alignment vertical="center" wrapText="1"/>
    </xf>
    <xf numFmtId="0" fontId="17" fillId="0" borderId="2" xfId="2" applyNumberFormat="1" applyFont="1" applyBorder="1" applyAlignment="1">
      <alignment vertical="center"/>
    </xf>
    <xf numFmtId="3" fontId="17" fillId="0" borderId="2" xfId="2" quotePrefix="1" applyNumberFormat="1" applyFont="1" applyBorder="1" applyAlignment="1">
      <alignment horizontal="center" vertical="center" wrapText="1"/>
    </xf>
    <xf numFmtId="4" fontId="20" fillId="0" borderId="2" xfId="2" quotePrefix="1" applyNumberFormat="1" applyFont="1" applyBorder="1" applyAlignment="1">
      <alignment horizontal="center" vertical="center"/>
    </xf>
    <xf numFmtId="4" fontId="15" fillId="0" borderId="2" xfId="0" applyNumberFormat="1" applyFont="1" applyBorder="1" applyAlignment="1">
      <alignment horizontal="center"/>
    </xf>
    <xf numFmtId="4" fontId="16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 applyAlignment="1">
      <alignment horizontal="left" wrapText="1"/>
    </xf>
    <xf numFmtId="2" fontId="16" fillId="0" borderId="2" xfId="0" applyNumberFormat="1" applyFont="1" applyBorder="1" applyAlignment="1">
      <alignment horizontal="center"/>
    </xf>
    <xf numFmtId="4" fontId="22" fillId="0" borderId="2" xfId="0" applyNumberFormat="1" applyFont="1" applyBorder="1"/>
    <xf numFmtId="0" fontId="15" fillId="0" borderId="2" xfId="0" applyFont="1" applyBorder="1" applyAlignment="1">
      <alignment horizontal="left" vertical="center"/>
    </xf>
    <xf numFmtId="0" fontId="23" fillId="0" borderId="0" xfId="0" applyFont="1"/>
    <xf numFmtId="0" fontId="0" fillId="0" borderId="0" xfId="0" applyBorder="1"/>
    <xf numFmtId="4" fontId="16" fillId="0" borderId="0" xfId="0" applyNumberFormat="1" applyFont="1" applyBorder="1" applyAlignment="1">
      <alignment horizontal="center"/>
    </xf>
    <xf numFmtId="4" fontId="12" fillId="4" borderId="1" xfId="1" applyNumberFormat="1" applyFont="1" applyFill="1"/>
    <xf numFmtId="4" fontId="16" fillId="4" borderId="4" xfId="5" applyNumberFormat="1" applyFont="1" applyFill="1" applyBorder="1"/>
    <xf numFmtId="4" fontId="21" fillId="4" borderId="4" xfId="5" applyNumberFormat="1" applyFont="1" applyFill="1" applyBorder="1"/>
    <xf numFmtId="4" fontId="16" fillId="4" borderId="4" xfId="5" applyNumberFormat="1" applyFont="1" applyFill="1" applyBorder="1" applyAlignment="1">
      <alignment horizontal="center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3" fontId="4" fillId="0" borderId="0" xfId="2" applyNumberFormat="1" applyFont="1" applyAlignment="1">
      <alignment horizontal="center" vertical="center"/>
    </xf>
    <xf numFmtId="3" fontId="9" fillId="0" borderId="3" xfId="2" applyNumberFormat="1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14" fillId="0" borderId="3" xfId="0" applyFont="1" applyBorder="1" applyAlignment="1">
      <alignment horizontal="left" wrapText="1"/>
    </xf>
    <xf numFmtId="0" fontId="0" fillId="0" borderId="3" xfId="0" applyBorder="1" applyAlignment="1">
      <alignment wrapText="1"/>
    </xf>
    <xf numFmtId="2" fontId="14" fillId="0" borderId="3" xfId="0" applyNumberFormat="1" applyFont="1" applyBorder="1" applyAlignment="1">
      <alignment horizontal="left" wrapText="1"/>
    </xf>
    <xf numFmtId="2" fontId="0" fillId="0" borderId="3" xfId="0" applyNumberFormat="1" applyBorder="1" applyAlignment="1">
      <alignment wrapText="1"/>
    </xf>
    <xf numFmtId="0" fontId="14" fillId="0" borderId="0" xfId="0" applyFont="1" applyAlignment="1">
      <alignment horizontal="left" wrapText="1"/>
    </xf>
  </cellXfs>
  <cellStyles count="6">
    <cellStyle name="40% - Accent3" xfId="5" builtinId="39"/>
    <cellStyle name="Normal" xfId="0" builtinId="0"/>
    <cellStyle name="Normalno 2" xfId="3"/>
    <cellStyle name="Note" xfId="1" builtinId="10"/>
    <cellStyle name="Obično 2" xfId="2"/>
    <cellStyle name="Obično 3" xfId="4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2"/>
  <sheetViews>
    <sheetView tabSelected="1" topLeftCell="A223" zoomScaleNormal="100" workbookViewId="0">
      <selection activeCell="D244" sqref="D244"/>
    </sheetView>
  </sheetViews>
  <sheetFormatPr defaultRowHeight="15"/>
  <cols>
    <col min="1" max="1" width="12.7109375" customWidth="1"/>
    <col min="2" max="2" width="47.85546875" customWidth="1"/>
    <col min="3" max="3" width="14.28515625" customWidth="1"/>
    <col min="4" max="4" width="13.28515625" customWidth="1"/>
    <col min="5" max="5" width="13.5703125" customWidth="1"/>
  </cols>
  <sheetData>
    <row r="2" spans="1:5" ht="23.25" customHeight="1">
      <c r="A2" s="76" t="s">
        <v>70</v>
      </c>
      <c r="B2" s="75"/>
    </row>
    <row r="3" spans="1:5" ht="17.25" customHeight="1">
      <c r="A3" s="76" t="s">
        <v>71</v>
      </c>
      <c r="B3" s="75"/>
    </row>
    <row r="4" spans="1:5" ht="17.25" customHeight="1">
      <c r="A4" s="76" t="s">
        <v>72</v>
      </c>
      <c r="B4" s="75"/>
    </row>
    <row r="5" spans="1:5" ht="17.25" customHeight="1">
      <c r="A5" s="76" t="s">
        <v>105</v>
      </c>
      <c r="B5" s="75"/>
    </row>
    <row r="6" spans="1:5" ht="17.25" customHeight="1">
      <c r="A6" s="76" t="s">
        <v>106</v>
      </c>
      <c r="B6" s="75"/>
    </row>
    <row r="7" spans="1:5" ht="17.25" customHeight="1">
      <c r="A7" s="79" t="s">
        <v>73</v>
      </c>
      <c r="B7" s="79"/>
    </row>
    <row r="8" spans="1:5" ht="11.25" customHeight="1">
      <c r="A8" s="63"/>
      <c r="B8" s="63"/>
    </row>
    <row r="9" spans="1:5" ht="54.75" customHeight="1">
      <c r="A9" s="80" t="s">
        <v>74</v>
      </c>
      <c r="B9" s="80"/>
      <c r="C9" s="80"/>
      <c r="D9" s="80"/>
      <c r="E9" s="80"/>
    </row>
    <row r="10" spans="1:5" ht="28.5" customHeight="1">
      <c r="A10" s="77" t="s">
        <v>1</v>
      </c>
      <c r="B10" s="77"/>
      <c r="C10" s="77"/>
      <c r="D10" s="77"/>
      <c r="E10" s="77"/>
    </row>
    <row r="11" spans="1:5" ht="22.5" customHeight="1">
      <c r="A11" s="28" t="s">
        <v>76</v>
      </c>
      <c r="B11" s="29" t="s">
        <v>75</v>
      </c>
      <c r="C11" s="1"/>
      <c r="D11" s="1"/>
      <c r="E11" s="1"/>
    </row>
    <row r="12" spans="1:5" ht="24" customHeight="1">
      <c r="A12" s="78" t="s">
        <v>3</v>
      </c>
      <c r="B12" s="78"/>
      <c r="C12" s="1"/>
      <c r="D12" s="1"/>
      <c r="E12" s="1"/>
    </row>
    <row r="13" spans="1:5" ht="45">
      <c r="A13" s="3" t="s">
        <v>2</v>
      </c>
      <c r="B13" s="2" t="s">
        <v>0</v>
      </c>
      <c r="C13" s="4" t="s">
        <v>66</v>
      </c>
      <c r="D13" s="4" t="s">
        <v>67</v>
      </c>
      <c r="E13" s="43" t="s">
        <v>62</v>
      </c>
    </row>
    <row r="14" spans="1:5">
      <c r="A14" s="44"/>
      <c r="B14" s="45"/>
      <c r="C14" s="46">
        <v>1</v>
      </c>
      <c r="D14" s="46">
        <v>2</v>
      </c>
      <c r="E14" s="47">
        <v>3</v>
      </c>
    </row>
    <row r="15" spans="1:5">
      <c r="A15" s="14">
        <v>32111</v>
      </c>
      <c r="B15" s="15" t="s">
        <v>4</v>
      </c>
      <c r="C15" s="16">
        <v>1000</v>
      </c>
      <c r="D15" s="16">
        <v>1000</v>
      </c>
      <c r="E15" s="57">
        <f>SUM(D15/C15)*100</f>
        <v>100</v>
      </c>
    </row>
    <row r="16" spans="1:5">
      <c r="A16" s="17">
        <v>32211</v>
      </c>
      <c r="B16" s="18" t="s">
        <v>13</v>
      </c>
      <c r="C16" s="22">
        <v>30000</v>
      </c>
      <c r="D16" s="19">
        <v>18284.38</v>
      </c>
      <c r="E16" s="57">
        <f t="shared" ref="E16:E32" si="0">SUM(D16/C16)*100</f>
        <v>60.947933333333339</v>
      </c>
    </row>
    <row r="17" spans="1:5">
      <c r="A17" s="17">
        <v>32221</v>
      </c>
      <c r="B17" s="18" t="s">
        <v>5</v>
      </c>
      <c r="C17" s="19">
        <v>20000</v>
      </c>
      <c r="D17" s="19">
        <v>16374.6</v>
      </c>
      <c r="E17" s="57">
        <f t="shared" si="0"/>
        <v>81.873000000000005</v>
      </c>
    </row>
    <row r="18" spans="1:5">
      <c r="A18" s="17">
        <v>32231</v>
      </c>
      <c r="B18" s="18" t="s">
        <v>6</v>
      </c>
      <c r="C18" s="19">
        <v>35000</v>
      </c>
      <c r="D18" s="19">
        <v>24807.94</v>
      </c>
      <c r="E18" s="57">
        <f t="shared" si="0"/>
        <v>70.879828571428575</v>
      </c>
    </row>
    <row r="19" spans="1:5">
      <c r="A19" s="17">
        <v>32234</v>
      </c>
      <c r="B19" s="18" t="s">
        <v>7</v>
      </c>
      <c r="C19" s="19">
        <v>149979.29999999999</v>
      </c>
      <c r="D19" s="19">
        <v>87564.13</v>
      </c>
      <c r="E19" s="57">
        <f t="shared" si="0"/>
        <v>58.384143678494304</v>
      </c>
    </row>
    <row r="20" spans="1:5">
      <c r="A20" s="17">
        <v>32241</v>
      </c>
      <c r="B20" s="18" t="s">
        <v>14</v>
      </c>
      <c r="C20" s="19">
        <v>18000</v>
      </c>
      <c r="D20" s="19">
        <v>9608.42</v>
      </c>
      <c r="E20" s="57">
        <f t="shared" si="0"/>
        <v>53.38011111111112</v>
      </c>
    </row>
    <row r="21" spans="1:5">
      <c r="A21" s="17">
        <v>32251</v>
      </c>
      <c r="B21" s="18" t="s">
        <v>8</v>
      </c>
      <c r="C21" s="19">
        <v>3000</v>
      </c>
      <c r="D21" s="19">
        <v>1699.97</v>
      </c>
      <c r="E21" s="57">
        <f t="shared" si="0"/>
        <v>56.665666666666667</v>
      </c>
    </row>
    <row r="22" spans="1:5">
      <c r="A22" s="17">
        <v>32311</v>
      </c>
      <c r="B22" s="18" t="s">
        <v>9</v>
      </c>
      <c r="C22" s="19">
        <v>37000</v>
      </c>
      <c r="D22" s="19">
        <v>23877.34</v>
      </c>
      <c r="E22" s="57">
        <f t="shared" si="0"/>
        <v>64.533351351351357</v>
      </c>
    </row>
    <row r="23" spans="1:5">
      <c r="A23" s="17">
        <v>32321</v>
      </c>
      <c r="B23" s="18" t="s">
        <v>42</v>
      </c>
      <c r="C23" s="19">
        <v>30000</v>
      </c>
      <c r="D23" s="19">
        <v>19888.75</v>
      </c>
      <c r="E23" s="57">
        <f t="shared" si="0"/>
        <v>66.295833333333334</v>
      </c>
    </row>
    <row r="24" spans="1:5">
      <c r="A24" s="17">
        <v>32341</v>
      </c>
      <c r="B24" s="18" t="s">
        <v>10</v>
      </c>
      <c r="C24" s="19">
        <v>41000</v>
      </c>
      <c r="D24" s="19">
        <v>28628.07</v>
      </c>
      <c r="E24" s="57">
        <f t="shared" si="0"/>
        <v>69.824560975609756</v>
      </c>
    </row>
    <row r="25" spans="1:5">
      <c r="A25" s="17">
        <v>32353</v>
      </c>
      <c r="B25" s="18" t="s">
        <v>11</v>
      </c>
      <c r="C25" s="19">
        <v>500000</v>
      </c>
      <c r="D25" s="19">
        <v>320950</v>
      </c>
      <c r="E25" s="57">
        <f t="shared" si="0"/>
        <v>64.19</v>
      </c>
    </row>
    <row r="26" spans="1:5">
      <c r="A26" s="17">
        <v>32361</v>
      </c>
      <c r="B26" s="18" t="s">
        <v>12</v>
      </c>
      <c r="C26" s="19">
        <v>11000</v>
      </c>
      <c r="D26" s="19">
        <v>0</v>
      </c>
      <c r="E26" s="57">
        <f t="shared" si="0"/>
        <v>0</v>
      </c>
    </row>
    <row r="27" spans="1:5">
      <c r="A27" s="17">
        <v>32389</v>
      </c>
      <c r="B27" s="18" t="s">
        <v>15</v>
      </c>
      <c r="C27" s="19">
        <v>20000</v>
      </c>
      <c r="D27" s="19">
        <v>14060.63</v>
      </c>
      <c r="E27" s="57">
        <f t="shared" si="0"/>
        <v>70.303149999999988</v>
      </c>
    </row>
    <row r="28" spans="1:5">
      <c r="A28" s="17">
        <v>32399</v>
      </c>
      <c r="B28" s="18" t="s">
        <v>16</v>
      </c>
      <c r="C28" s="19">
        <v>2000</v>
      </c>
      <c r="D28" s="19">
        <v>2000</v>
      </c>
      <c r="E28" s="57">
        <f t="shared" si="0"/>
        <v>100</v>
      </c>
    </row>
    <row r="29" spans="1:5">
      <c r="A29" s="17">
        <v>32922</v>
      </c>
      <c r="B29" s="18" t="s">
        <v>17</v>
      </c>
      <c r="C29" s="19">
        <v>3900</v>
      </c>
      <c r="D29" s="19">
        <v>634.34</v>
      </c>
      <c r="E29" s="57">
        <f t="shared" si="0"/>
        <v>16.265128205128207</v>
      </c>
    </row>
    <row r="30" spans="1:5">
      <c r="A30" s="17">
        <v>32941</v>
      </c>
      <c r="B30" s="18" t="s">
        <v>18</v>
      </c>
      <c r="C30" s="19">
        <v>1000</v>
      </c>
      <c r="D30" s="19">
        <v>1000</v>
      </c>
      <c r="E30" s="57">
        <f t="shared" si="0"/>
        <v>100</v>
      </c>
    </row>
    <row r="31" spans="1:5">
      <c r="A31" s="17">
        <v>32999</v>
      </c>
      <c r="B31" s="18" t="s">
        <v>19</v>
      </c>
      <c r="C31" s="19">
        <v>2000</v>
      </c>
      <c r="D31" s="19">
        <v>2000</v>
      </c>
      <c r="E31" s="57">
        <f t="shared" si="0"/>
        <v>100</v>
      </c>
    </row>
    <row r="32" spans="1:5">
      <c r="A32" s="17">
        <v>34312</v>
      </c>
      <c r="B32" s="18" t="s">
        <v>69</v>
      </c>
      <c r="C32" s="19">
        <v>280</v>
      </c>
      <c r="D32" s="19">
        <v>184.38</v>
      </c>
      <c r="E32" s="57">
        <f t="shared" si="0"/>
        <v>65.849999999999994</v>
      </c>
    </row>
    <row r="33" spans="1:5">
      <c r="A33" s="34" t="s">
        <v>38</v>
      </c>
      <c r="B33" s="35"/>
      <c r="C33" s="36">
        <f>SUM(C15:C32)</f>
        <v>905159.3</v>
      </c>
      <c r="D33" s="36">
        <f>SUM(D15:D32)</f>
        <v>572562.94999999995</v>
      </c>
      <c r="E33" s="59">
        <f>SUM(D33/C33)*100</f>
        <v>63.25548994525051</v>
      </c>
    </row>
    <row r="34" spans="1:5">
      <c r="A34" s="33"/>
      <c r="B34" s="68"/>
      <c r="C34" s="42"/>
      <c r="D34" s="42"/>
      <c r="E34" s="69"/>
    </row>
    <row r="35" spans="1:5">
      <c r="A35" s="7"/>
      <c r="B35" s="8"/>
      <c r="C35" s="9"/>
      <c r="D35" s="9"/>
    </row>
    <row r="36" spans="1:5" ht="19.5">
      <c r="A36" s="30" t="s">
        <v>77</v>
      </c>
      <c r="B36" s="31" t="s">
        <v>78</v>
      </c>
      <c r="C36" s="32"/>
      <c r="D36" s="13"/>
    </row>
    <row r="37" spans="1:5">
      <c r="A37" s="81" t="s">
        <v>3</v>
      </c>
      <c r="B37" s="82"/>
      <c r="C37" s="82"/>
      <c r="D37" s="82"/>
      <c r="E37" s="82"/>
    </row>
    <row r="38" spans="1:5" ht="45">
      <c r="A38" s="3" t="s">
        <v>2</v>
      </c>
      <c r="B38" s="2" t="s">
        <v>0</v>
      </c>
      <c r="C38" s="4" t="s">
        <v>68</v>
      </c>
      <c r="D38" s="4" t="s">
        <v>67</v>
      </c>
      <c r="E38" s="43" t="s">
        <v>62</v>
      </c>
    </row>
    <row r="39" spans="1:5" s="51" customFormat="1" ht="12">
      <c r="A39" s="48"/>
      <c r="B39" s="49"/>
      <c r="C39" s="50">
        <v>1</v>
      </c>
      <c r="D39" s="50">
        <v>2</v>
      </c>
      <c r="E39" s="47">
        <v>3</v>
      </c>
    </row>
    <row r="40" spans="1:5">
      <c r="A40" s="17">
        <v>32241</v>
      </c>
      <c r="B40" s="52" t="s">
        <v>14</v>
      </c>
      <c r="C40" s="19">
        <v>6968.75</v>
      </c>
      <c r="D40" s="19">
        <v>6968.75</v>
      </c>
      <c r="E40" s="58">
        <f>SUM(D40/C40)*100</f>
        <v>100</v>
      </c>
    </row>
    <row r="41" spans="1:5">
      <c r="A41" s="17">
        <v>32321</v>
      </c>
      <c r="B41" s="52" t="s">
        <v>79</v>
      </c>
      <c r="C41" s="19">
        <v>14287.5</v>
      </c>
      <c r="D41" s="19">
        <v>11625</v>
      </c>
      <c r="E41" s="58">
        <f>SUM(D41/C41)*100</f>
        <v>81.364829396325462</v>
      </c>
    </row>
    <row r="42" spans="1:5">
      <c r="A42" s="17">
        <v>42212</v>
      </c>
      <c r="B42" s="52" t="s">
        <v>20</v>
      </c>
      <c r="C42" s="19">
        <v>14702.5</v>
      </c>
      <c r="D42" s="19">
        <v>4686.25</v>
      </c>
      <c r="E42" s="58">
        <f>SUM(D42/C42)*100</f>
        <v>31.873830981125661</v>
      </c>
    </row>
    <row r="43" spans="1:5">
      <c r="A43" s="34" t="s">
        <v>38</v>
      </c>
      <c r="B43" s="37"/>
      <c r="C43" s="36">
        <f>SUM(C40:C42)</f>
        <v>35958.75</v>
      </c>
      <c r="D43" s="36">
        <f>SUM(D40:D42)</f>
        <v>23280</v>
      </c>
      <c r="E43" s="59">
        <f>SUM(D43/C43)*100</f>
        <v>64.740848889352392</v>
      </c>
    </row>
    <row r="44" spans="1:5">
      <c r="A44" s="7"/>
      <c r="B44" s="8"/>
      <c r="C44" s="9"/>
      <c r="D44" s="9"/>
    </row>
    <row r="45" spans="1:5">
      <c r="A45" s="5"/>
      <c r="C45" s="13"/>
      <c r="D45" s="13"/>
    </row>
    <row r="46" spans="1:5" ht="19.5">
      <c r="A46" s="30" t="s">
        <v>80</v>
      </c>
      <c r="B46" s="31" t="s">
        <v>45</v>
      </c>
      <c r="C46" s="32"/>
      <c r="D46" s="13"/>
    </row>
    <row r="47" spans="1:5" ht="15.75">
      <c r="A47" s="12" t="s">
        <v>21</v>
      </c>
      <c r="B47" s="10"/>
      <c r="C47" s="13"/>
      <c r="D47" s="13"/>
    </row>
    <row r="48" spans="1:5" ht="45">
      <c r="A48" s="3" t="s">
        <v>2</v>
      </c>
      <c r="B48" s="2" t="s">
        <v>0</v>
      </c>
      <c r="C48" s="4" t="s">
        <v>68</v>
      </c>
      <c r="D48" s="4" t="s">
        <v>67</v>
      </c>
      <c r="E48" s="43" t="s">
        <v>62</v>
      </c>
    </row>
    <row r="49" spans="1:5" s="51" customFormat="1" ht="12">
      <c r="A49" s="48"/>
      <c r="B49" s="49"/>
      <c r="C49" s="50">
        <v>1</v>
      </c>
      <c r="D49" s="50">
        <v>2</v>
      </c>
      <c r="E49" s="47">
        <v>3</v>
      </c>
    </row>
    <row r="50" spans="1:5">
      <c r="A50" s="17">
        <v>32999</v>
      </c>
      <c r="B50" s="52" t="s">
        <v>22</v>
      </c>
      <c r="C50" s="19">
        <v>7500</v>
      </c>
      <c r="D50" s="19">
        <v>2227.8200000000002</v>
      </c>
      <c r="E50" s="58">
        <f>SUM(D50/C50)*100</f>
        <v>29.704266666666669</v>
      </c>
    </row>
    <row r="51" spans="1:5">
      <c r="A51" s="34" t="s">
        <v>38</v>
      </c>
      <c r="B51" s="37"/>
      <c r="C51" s="36">
        <f>C50</f>
        <v>7500</v>
      </c>
      <c r="D51" s="36">
        <f>D50</f>
        <v>2227.8200000000002</v>
      </c>
      <c r="E51" s="59">
        <f>SUM(D51/C51)*100</f>
        <v>29.704266666666669</v>
      </c>
    </row>
    <row r="52" spans="1:5">
      <c r="A52" s="33"/>
      <c r="B52" s="41"/>
      <c r="C52" s="42"/>
      <c r="D52" s="42"/>
      <c r="E52" s="62"/>
    </row>
    <row r="53" spans="1:5">
      <c r="A53" s="11"/>
      <c r="B53" s="10"/>
      <c r="C53" s="13"/>
      <c r="D53" s="13"/>
    </row>
    <row r="54" spans="1:5" ht="19.5">
      <c r="A54" s="30" t="s">
        <v>81</v>
      </c>
      <c r="B54" s="31" t="s">
        <v>23</v>
      </c>
      <c r="C54" s="13"/>
      <c r="D54" s="13"/>
    </row>
    <row r="55" spans="1:5">
      <c r="A55" s="83" t="s">
        <v>82</v>
      </c>
      <c r="B55" s="84"/>
      <c r="C55" s="84"/>
      <c r="D55" s="84"/>
    </row>
    <row r="56" spans="1:5" ht="45">
      <c r="A56" s="3" t="s">
        <v>2</v>
      </c>
      <c r="B56" s="2" t="s">
        <v>0</v>
      </c>
      <c r="C56" s="4" t="s">
        <v>68</v>
      </c>
      <c r="D56" s="4" t="s">
        <v>67</v>
      </c>
      <c r="E56" s="43" t="s">
        <v>62</v>
      </c>
    </row>
    <row r="57" spans="1:5" s="51" customFormat="1" ht="12">
      <c r="A57" s="54"/>
      <c r="B57" s="55"/>
      <c r="C57" s="46">
        <v>1</v>
      </c>
      <c r="D57" s="46">
        <v>2</v>
      </c>
      <c r="E57" s="56">
        <v>3</v>
      </c>
    </row>
    <row r="58" spans="1:5">
      <c r="A58" s="17">
        <v>32111</v>
      </c>
      <c r="B58" s="18" t="s">
        <v>4</v>
      </c>
      <c r="C58" s="19">
        <v>5000</v>
      </c>
      <c r="D58" s="19">
        <v>742.68</v>
      </c>
      <c r="E58" s="58">
        <f>SUM(D58/C58)*100</f>
        <v>14.8536</v>
      </c>
    </row>
    <row r="59" spans="1:5">
      <c r="A59" s="17">
        <v>32211</v>
      </c>
      <c r="B59" s="18" t="s">
        <v>13</v>
      </c>
      <c r="C59" s="19">
        <v>10000</v>
      </c>
      <c r="D59" s="19">
        <v>8242.74</v>
      </c>
      <c r="E59" s="58">
        <f>SUM(D59/C59)*100</f>
        <v>82.427399999999992</v>
      </c>
    </row>
    <row r="60" spans="1:5">
      <c r="A60" s="17">
        <v>32251</v>
      </c>
      <c r="B60" s="18" t="s">
        <v>8</v>
      </c>
      <c r="C60" s="19">
        <v>5000</v>
      </c>
      <c r="D60" s="22">
        <v>0.25</v>
      </c>
      <c r="E60" s="58">
        <f>SUM(D60/C60)*100</f>
        <v>5.0000000000000001E-3</v>
      </c>
    </row>
    <row r="61" spans="1:5">
      <c r="A61" s="17">
        <v>32999</v>
      </c>
      <c r="B61" s="18" t="s">
        <v>22</v>
      </c>
      <c r="C61" s="19">
        <v>5000</v>
      </c>
      <c r="D61" s="19">
        <v>11303.5</v>
      </c>
      <c r="E61" s="58">
        <f>SUM(D61/C61)*100</f>
        <v>226.07</v>
      </c>
    </row>
    <row r="62" spans="1:5">
      <c r="A62" s="34" t="s">
        <v>38</v>
      </c>
      <c r="B62" s="37"/>
      <c r="C62" s="36">
        <f>SUM(C58:C61)</f>
        <v>25000</v>
      </c>
      <c r="D62" s="36">
        <f>SUM(D58:D61)</f>
        <v>20289.169999999998</v>
      </c>
      <c r="E62" s="59">
        <f>SUM(D62/C62)*100</f>
        <v>81.156679999999994</v>
      </c>
    </row>
    <row r="63" spans="1:5">
      <c r="A63" s="38"/>
      <c r="B63" s="39"/>
      <c r="C63" s="27"/>
      <c r="D63" s="27"/>
    </row>
    <row r="64" spans="1:5" s="75" customFormat="1">
      <c r="A64" s="85" t="s">
        <v>24</v>
      </c>
    </row>
    <row r="65" spans="1:5" ht="45">
      <c r="A65" s="3" t="s">
        <v>2</v>
      </c>
      <c r="B65" s="2" t="s">
        <v>0</v>
      </c>
      <c r="C65" s="4" t="s">
        <v>68</v>
      </c>
      <c r="D65" s="4" t="s">
        <v>67</v>
      </c>
      <c r="E65" s="43" t="s">
        <v>65</v>
      </c>
    </row>
    <row r="66" spans="1:5" s="51" customFormat="1" ht="12">
      <c r="A66" s="54"/>
      <c r="B66" s="55"/>
      <c r="C66" s="46">
        <v>1</v>
      </c>
      <c r="D66" s="46">
        <v>2</v>
      </c>
      <c r="E66" s="56">
        <v>3</v>
      </c>
    </row>
    <row r="67" spans="1:5">
      <c r="A67" s="17">
        <v>32149</v>
      </c>
      <c r="B67" s="18" t="s">
        <v>63</v>
      </c>
      <c r="C67" s="19">
        <v>3888</v>
      </c>
      <c r="D67" s="19">
        <v>0</v>
      </c>
      <c r="E67" s="58">
        <f>SUM(D67/C67)*100</f>
        <v>0</v>
      </c>
    </row>
    <row r="68" spans="1:5">
      <c r="A68" s="17">
        <v>32379</v>
      </c>
      <c r="B68" s="18" t="s">
        <v>64</v>
      </c>
      <c r="C68" s="19">
        <v>6772.63</v>
      </c>
      <c r="D68" s="19">
        <v>0</v>
      </c>
      <c r="E68" s="58">
        <f>SUM(D68/C68)*100</f>
        <v>0</v>
      </c>
    </row>
    <row r="69" spans="1:5">
      <c r="A69" s="17">
        <v>32999</v>
      </c>
      <c r="B69" s="18" t="s">
        <v>22</v>
      </c>
      <c r="C69" s="19">
        <v>2000</v>
      </c>
      <c r="D69" s="19">
        <v>0</v>
      </c>
      <c r="E69" s="58">
        <f>SUM(D69/C69)*100</f>
        <v>0</v>
      </c>
    </row>
    <row r="70" spans="1:5">
      <c r="A70" s="17">
        <v>42411</v>
      </c>
      <c r="B70" s="18" t="s">
        <v>44</v>
      </c>
      <c r="C70" s="19">
        <v>2000</v>
      </c>
      <c r="D70" s="19">
        <v>0</v>
      </c>
      <c r="E70" s="58">
        <v>0</v>
      </c>
    </row>
    <row r="71" spans="1:5">
      <c r="A71" s="17">
        <v>32363</v>
      </c>
      <c r="B71" s="18" t="s">
        <v>46</v>
      </c>
      <c r="C71" s="19">
        <v>4060</v>
      </c>
      <c r="D71" s="19">
        <v>4060</v>
      </c>
      <c r="E71" s="58">
        <f>SUM(D71/C71)*100</f>
        <v>100</v>
      </c>
    </row>
    <row r="72" spans="1:5">
      <c r="A72" s="34" t="s">
        <v>38</v>
      </c>
      <c r="B72" s="37"/>
      <c r="C72" s="36">
        <f>SUM(C67:C71)</f>
        <v>18720.63</v>
      </c>
      <c r="D72" s="36">
        <f>SUM(D67:D71)</f>
        <v>4060</v>
      </c>
      <c r="E72" s="59">
        <f>SUM(D72/C72)*100</f>
        <v>21.68730432683088</v>
      </c>
    </row>
    <row r="73" spans="1:5">
      <c r="A73" s="11"/>
      <c r="B73" s="10"/>
      <c r="C73" s="13"/>
      <c r="D73" s="13"/>
    </row>
    <row r="74" spans="1:5" s="75" customFormat="1">
      <c r="A74" s="85" t="s">
        <v>83</v>
      </c>
    </row>
    <row r="75" spans="1:5" ht="45">
      <c r="A75" s="3" t="s">
        <v>2</v>
      </c>
      <c r="B75" s="2" t="s">
        <v>0</v>
      </c>
      <c r="C75" s="4" t="s">
        <v>68</v>
      </c>
      <c r="D75" s="4" t="s">
        <v>67</v>
      </c>
      <c r="E75" s="43" t="s">
        <v>62</v>
      </c>
    </row>
    <row r="76" spans="1:5" s="51" customFormat="1" ht="12">
      <c r="A76" s="54"/>
      <c r="B76" s="55"/>
      <c r="C76" s="46">
        <v>1</v>
      </c>
      <c r="D76" s="46">
        <v>2</v>
      </c>
      <c r="E76" s="56">
        <v>3</v>
      </c>
    </row>
    <row r="77" spans="1:5">
      <c r="A77" s="17">
        <v>32251</v>
      </c>
      <c r="B77" s="18" t="s">
        <v>8</v>
      </c>
      <c r="C77" s="19">
        <v>2954.75</v>
      </c>
      <c r="D77" s="19">
        <v>2954.75</v>
      </c>
      <c r="E77" s="58">
        <f t="shared" ref="E77:E82" si="1">SUM(D77/C77)*100</f>
        <v>100</v>
      </c>
    </row>
    <row r="78" spans="1:5">
      <c r="A78" s="17">
        <v>32999</v>
      </c>
      <c r="B78" s="18" t="s">
        <v>40</v>
      </c>
      <c r="C78" s="19">
        <v>20000</v>
      </c>
      <c r="D78" s="19">
        <v>0</v>
      </c>
      <c r="E78" s="58">
        <f t="shared" si="1"/>
        <v>0</v>
      </c>
    </row>
    <row r="79" spans="1:5">
      <c r="A79" s="21">
        <v>42219</v>
      </c>
      <c r="B79" s="18" t="s">
        <v>20</v>
      </c>
      <c r="C79" s="19">
        <v>3156.25</v>
      </c>
      <c r="D79" s="19">
        <v>3156.25</v>
      </c>
      <c r="E79" s="58">
        <f t="shared" si="1"/>
        <v>100</v>
      </c>
    </row>
    <row r="80" spans="1:5">
      <c r="A80" s="21">
        <v>42261</v>
      </c>
      <c r="B80" s="18" t="s">
        <v>84</v>
      </c>
      <c r="C80" s="19">
        <v>5999</v>
      </c>
      <c r="D80" s="19">
        <v>5999</v>
      </c>
      <c r="E80" s="58">
        <f t="shared" si="1"/>
        <v>100</v>
      </c>
    </row>
    <row r="81" spans="1:5">
      <c r="A81" s="21">
        <v>42271</v>
      </c>
      <c r="B81" s="18" t="s">
        <v>85</v>
      </c>
      <c r="C81" s="19">
        <v>12890</v>
      </c>
      <c r="D81" s="19">
        <v>12890</v>
      </c>
      <c r="E81" s="58">
        <f t="shared" si="1"/>
        <v>100</v>
      </c>
    </row>
    <row r="82" spans="1:5">
      <c r="A82" s="34" t="s">
        <v>38</v>
      </c>
      <c r="B82" s="37"/>
      <c r="C82" s="36">
        <f>SUM(C77:C81)</f>
        <v>45000</v>
      </c>
      <c r="D82" s="36">
        <f>SUM(D77:D81)</f>
        <v>25000</v>
      </c>
      <c r="E82" s="59">
        <f t="shared" si="1"/>
        <v>55.555555555555557</v>
      </c>
    </row>
    <row r="83" spans="1:5">
      <c r="A83" s="10"/>
      <c r="B83" s="10"/>
      <c r="C83" s="13"/>
      <c r="D83" s="13"/>
    </row>
    <row r="84" spans="1:5" s="75" customFormat="1">
      <c r="A84" s="85" t="s">
        <v>86</v>
      </c>
    </row>
    <row r="85" spans="1:5" ht="45">
      <c r="A85" s="3" t="s">
        <v>2</v>
      </c>
      <c r="B85" s="2" t="s">
        <v>0</v>
      </c>
      <c r="C85" s="4" t="s">
        <v>68</v>
      </c>
      <c r="D85" s="4" t="s">
        <v>67</v>
      </c>
      <c r="E85" s="43" t="s">
        <v>62</v>
      </c>
    </row>
    <row r="86" spans="1:5" s="51" customFormat="1" ht="12">
      <c r="A86" s="54"/>
      <c r="B86" s="55"/>
      <c r="C86" s="46">
        <v>1</v>
      </c>
      <c r="D86" s="46">
        <v>2</v>
      </c>
      <c r="E86" s="56">
        <v>3</v>
      </c>
    </row>
    <row r="87" spans="1:5">
      <c r="A87" s="17">
        <v>32999</v>
      </c>
      <c r="B87" s="18" t="s">
        <v>22</v>
      </c>
      <c r="C87" s="19">
        <v>3500</v>
      </c>
      <c r="D87" s="19">
        <v>155.46</v>
      </c>
      <c r="E87" s="58">
        <f>SUM(D87/C87)*100</f>
        <v>4.4417142857142853</v>
      </c>
    </row>
    <row r="88" spans="1:5">
      <c r="A88" s="34" t="s">
        <v>38</v>
      </c>
      <c r="B88" s="40"/>
      <c r="C88" s="36">
        <f>SUM(C87:C87)</f>
        <v>3500</v>
      </c>
      <c r="D88" s="36">
        <f>SUM(D87:D87)</f>
        <v>155.46</v>
      </c>
      <c r="E88" s="59">
        <f>SUM(D88/C88)*100</f>
        <v>4.4417142857142853</v>
      </c>
    </row>
    <row r="89" spans="1:5">
      <c r="A89" s="25"/>
      <c r="B89" s="26"/>
      <c r="C89" s="27"/>
      <c r="D89" s="27"/>
    </row>
    <row r="90" spans="1:5" s="75" customFormat="1">
      <c r="A90" s="85" t="s">
        <v>87</v>
      </c>
    </row>
    <row r="91" spans="1:5" ht="45">
      <c r="A91" s="3" t="s">
        <v>2</v>
      </c>
      <c r="B91" s="2" t="s">
        <v>0</v>
      </c>
      <c r="C91" s="4" t="s">
        <v>68</v>
      </c>
      <c r="D91" s="4" t="s">
        <v>67</v>
      </c>
      <c r="E91" s="43" t="s">
        <v>62</v>
      </c>
    </row>
    <row r="92" spans="1:5" s="51" customFormat="1" ht="12">
      <c r="A92" s="54"/>
      <c r="B92" s="55"/>
      <c r="C92" s="46">
        <v>1</v>
      </c>
      <c r="D92" s="46">
        <v>2</v>
      </c>
      <c r="E92" s="56">
        <v>3</v>
      </c>
    </row>
    <row r="93" spans="1:5">
      <c r="A93" s="17">
        <v>32221</v>
      </c>
      <c r="B93" s="20" t="s">
        <v>5</v>
      </c>
      <c r="C93" s="19">
        <v>10000</v>
      </c>
      <c r="D93" s="19">
        <v>9059.51</v>
      </c>
      <c r="E93" s="58">
        <f>SUM(D93/C93)*100</f>
        <v>90.595100000000002</v>
      </c>
    </row>
    <row r="94" spans="1:5">
      <c r="A94" s="17">
        <v>32999</v>
      </c>
      <c r="B94" s="20" t="s">
        <v>22</v>
      </c>
      <c r="C94" s="19">
        <v>7000</v>
      </c>
      <c r="D94" s="19">
        <v>7048.92</v>
      </c>
      <c r="E94" s="58">
        <f>SUM(D94/C94)*100</f>
        <v>100.69885714285714</v>
      </c>
    </row>
    <row r="95" spans="1:5">
      <c r="A95" s="17">
        <v>32363</v>
      </c>
      <c r="B95" s="20" t="s">
        <v>46</v>
      </c>
      <c r="C95" s="19">
        <v>1770</v>
      </c>
      <c r="D95" s="19">
        <v>1770</v>
      </c>
      <c r="E95" s="58">
        <f>SUM(D95/C95)*100</f>
        <v>100</v>
      </c>
    </row>
    <row r="96" spans="1:5">
      <c r="A96" s="34" t="s">
        <v>38</v>
      </c>
      <c r="B96" s="37"/>
      <c r="C96" s="36">
        <f>SUM(C93:C95)</f>
        <v>18770</v>
      </c>
      <c r="D96" s="36">
        <f>SUM(D93:D95)</f>
        <v>17878.43</v>
      </c>
      <c r="E96" s="59">
        <f>SUM(D96/C96)*100</f>
        <v>95.250026638252521</v>
      </c>
    </row>
    <row r="97" spans="1:5">
      <c r="A97" s="11"/>
      <c r="B97" s="10"/>
      <c r="C97" s="13"/>
      <c r="D97" s="13"/>
    </row>
    <row r="98" spans="1:5">
      <c r="A98" s="34" t="s">
        <v>41</v>
      </c>
      <c r="B98" s="53"/>
      <c r="C98" s="36">
        <f>SUM(C96,C88,C82,C72,C62)</f>
        <v>110990.63</v>
      </c>
      <c r="D98" s="36">
        <f>SUM(D96,D88,D82,D72,D62)</f>
        <v>67383.06</v>
      </c>
      <c r="E98" s="59">
        <f>SUM(D98/C98)*100</f>
        <v>60.710584307882563</v>
      </c>
    </row>
    <row r="99" spans="1:5">
      <c r="A99" s="11"/>
      <c r="B99" s="10"/>
      <c r="C99" s="13"/>
      <c r="D99" s="13"/>
    </row>
    <row r="100" spans="1:5">
      <c r="A100" s="10"/>
      <c r="B100" s="10"/>
      <c r="C100" s="13"/>
      <c r="D100" s="13"/>
    </row>
    <row r="101" spans="1:5" ht="19.5">
      <c r="A101" s="30" t="s">
        <v>88</v>
      </c>
      <c r="B101" s="31" t="s">
        <v>89</v>
      </c>
      <c r="C101" s="13"/>
      <c r="D101" s="13"/>
    </row>
    <row r="102" spans="1:5" s="75" customFormat="1">
      <c r="A102" s="85" t="s">
        <v>92</v>
      </c>
    </row>
    <row r="103" spans="1:5" ht="45">
      <c r="A103" s="3" t="s">
        <v>2</v>
      </c>
      <c r="B103" s="2" t="s">
        <v>0</v>
      </c>
      <c r="C103" s="4" t="s">
        <v>68</v>
      </c>
      <c r="D103" s="4" t="s">
        <v>67</v>
      </c>
      <c r="E103" s="43" t="s">
        <v>62</v>
      </c>
    </row>
    <row r="104" spans="1:5" s="51" customFormat="1" ht="12">
      <c r="A104" s="54"/>
      <c r="B104" s="55"/>
      <c r="C104" s="46">
        <v>1</v>
      </c>
      <c r="D104" s="44">
        <v>2</v>
      </c>
      <c r="E104" s="56">
        <v>3</v>
      </c>
    </row>
    <row r="105" spans="1:5">
      <c r="A105" s="17">
        <v>32221</v>
      </c>
      <c r="B105" s="18" t="s">
        <v>5</v>
      </c>
      <c r="C105" s="19">
        <v>140000</v>
      </c>
      <c r="D105" s="19">
        <v>61366.400000000001</v>
      </c>
      <c r="E105" s="58">
        <f t="shared" ref="E105:E112" si="2">SUM(D105/C105)*100</f>
        <v>43.83314285714286</v>
      </c>
    </row>
    <row r="106" spans="1:5">
      <c r="A106" s="17">
        <v>32251</v>
      </c>
      <c r="B106" s="18" t="s">
        <v>8</v>
      </c>
      <c r="C106" s="19">
        <v>3000</v>
      </c>
      <c r="D106" s="19">
        <v>0</v>
      </c>
      <c r="E106" s="58">
        <f t="shared" si="2"/>
        <v>0</v>
      </c>
    </row>
    <row r="107" spans="1:5">
      <c r="A107" s="17">
        <v>32271</v>
      </c>
      <c r="B107" s="18" t="s">
        <v>90</v>
      </c>
      <c r="C107" s="19">
        <v>1000</v>
      </c>
      <c r="D107" s="19">
        <v>500</v>
      </c>
      <c r="E107" s="58">
        <f t="shared" si="2"/>
        <v>50</v>
      </c>
    </row>
    <row r="108" spans="1:5">
      <c r="A108" s="17">
        <v>32349</v>
      </c>
      <c r="B108" s="18" t="s">
        <v>10</v>
      </c>
      <c r="C108" s="19">
        <v>5000</v>
      </c>
      <c r="D108" s="19">
        <v>0</v>
      </c>
      <c r="E108" s="58">
        <f t="shared" si="2"/>
        <v>0</v>
      </c>
    </row>
    <row r="109" spans="1:5">
      <c r="A109" s="17">
        <v>32361</v>
      </c>
      <c r="B109" s="18" t="s">
        <v>91</v>
      </c>
      <c r="C109" s="19">
        <v>2500</v>
      </c>
      <c r="D109" s="19">
        <v>918.75</v>
      </c>
      <c r="E109" s="58">
        <f t="shared" si="2"/>
        <v>36.75</v>
      </c>
    </row>
    <row r="110" spans="1:5">
      <c r="A110" s="17">
        <v>32399</v>
      </c>
      <c r="B110" s="18" t="s">
        <v>16</v>
      </c>
      <c r="C110" s="19">
        <v>3000</v>
      </c>
      <c r="D110" s="19">
        <v>1500</v>
      </c>
      <c r="E110" s="58">
        <f t="shared" si="2"/>
        <v>50</v>
      </c>
    </row>
    <row r="111" spans="1:5">
      <c r="A111" s="17">
        <v>32999</v>
      </c>
      <c r="B111" s="18" t="s">
        <v>22</v>
      </c>
      <c r="C111" s="19">
        <v>12000</v>
      </c>
      <c r="D111" s="19">
        <v>618.75</v>
      </c>
      <c r="E111" s="58">
        <f t="shared" si="2"/>
        <v>5.15625</v>
      </c>
    </row>
    <row r="112" spans="1:5">
      <c r="A112" s="34" t="s">
        <v>41</v>
      </c>
      <c r="B112" s="37"/>
      <c r="C112" s="36">
        <f>SUM(C105:C111)</f>
        <v>166500</v>
      </c>
      <c r="D112" s="36">
        <f>SUM(D105:D111)</f>
        <v>64903.9</v>
      </c>
      <c r="E112" s="59">
        <f t="shared" si="2"/>
        <v>38.981321321321325</v>
      </c>
    </row>
    <row r="113" spans="1:5">
      <c r="A113" s="33"/>
      <c r="B113" s="41"/>
      <c r="C113" s="42"/>
      <c r="D113" s="42"/>
      <c r="E113" s="69"/>
    </row>
    <row r="114" spans="1:5">
      <c r="A114" s="11"/>
      <c r="B114" s="10"/>
      <c r="C114" s="13"/>
      <c r="D114" s="13"/>
    </row>
    <row r="115" spans="1:5" ht="19.5">
      <c r="A115" s="30" t="s">
        <v>93</v>
      </c>
      <c r="B115" s="31" t="s">
        <v>94</v>
      </c>
      <c r="C115" s="13"/>
      <c r="D115" s="13"/>
    </row>
    <row r="116" spans="1:5" s="75" customFormat="1">
      <c r="A116" s="85" t="s">
        <v>24</v>
      </c>
    </row>
    <row r="117" spans="1:5" ht="45">
      <c r="A117" s="3" t="s">
        <v>2</v>
      </c>
      <c r="B117" s="2" t="s">
        <v>0</v>
      </c>
      <c r="C117" s="4" t="s">
        <v>68</v>
      </c>
      <c r="D117" s="4" t="s">
        <v>67</v>
      </c>
      <c r="E117" s="43" t="s">
        <v>62</v>
      </c>
    </row>
    <row r="118" spans="1:5" s="51" customFormat="1" ht="12">
      <c r="A118" s="54"/>
      <c r="B118" s="55"/>
      <c r="C118" s="46">
        <v>1</v>
      </c>
      <c r="D118" s="44">
        <v>2</v>
      </c>
      <c r="E118" s="56">
        <v>3</v>
      </c>
    </row>
    <row r="119" spans="1:5">
      <c r="A119" s="17">
        <v>42411</v>
      </c>
      <c r="B119" s="18" t="s">
        <v>94</v>
      </c>
      <c r="C119" s="19">
        <v>140000</v>
      </c>
      <c r="D119" s="19">
        <v>0</v>
      </c>
      <c r="E119" s="58">
        <f>SUM(D119/C119)*100</f>
        <v>0</v>
      </c>
    </row>
    <row r="120" spans="1:5">
      <c r="A120" s="34" t="s">
        <v>41</v>
      </c>
      <c r="B120" s="37"/>
      <c r="C120" s="36">
        <f>SUM(C119:C119)</f>
        <v>140000</v>
      </c>
      <c r="D120" s="36">
        <f>SUM(D119:D119)</f>
        <v>0</v>
      </c>
      <c r="E120" s="59">
        <f>SUM(D120/C120)*100</f>
        <v>0</v>
      </c>
    </row>
    <row r="121" spans="1:5">
      <c r="A121" s="33"/>
      <c r="B121" s="41"/>
      <c r="C121" s="42"/>
      <c r="D121" s="42"/>
      <c r="E121" s="69"/>
    </row>
    <row r="122" spans="1:5">
      <c r="A122" s="11"/>
      <c r="B122" s="10"/>
      <c r="C122" s="13"/>
      <c r="D122" s="13"/>
    </row>
    <row r="123" spans="1:5" ht="19.5">
      <c r="A123" s="30" t="s">
        <v>28</v>
      </c>
      <c r="B123" s="31" t="s">
        <v>29</v>
      </c>
      <c r="C123" s="70"/>
      <c r="D123" s="13"/>
    </row>
    <row r="124" spans="1:5" s="75" customFormat="1">
      <c r="A124" s="85" t="s">
        <v>21</v>
      </c>
    </row>
    <row r="125" spans="1:5" ht="45">
      <c r="A125" s="3" t="s">
        <v>2</v>
      </c>
      <c r="B125" s="2" t="s">
        <v>0</v>
      </c>
      <c r="C125" s="4" t="s">
        <v>68</v>
      </c>
      <c r="D125" s="4" t="s">
        <v>67</v>
      </c>
      <c r="E125" s="43" t="s">
        <v>62</v>
      </c>
    </row>
    <row r="126" spans="1:5" s="51" customFormat="1" ht="12">
      <c r="A126" s="54"/>
      <c r="B126" s="55"/>
      <c r="C126" s="46">
        <v>1</v>
      </c>
      <c r="D126" s="46">
        <v>2</v>
      </c>
      <c r="E126" s="56">
        <v>3</v>
      </c>
    </row>
    <row r="127" spans="1:5">
      <c r="A127" s="17">
        <v>31111</v>
      </c>
      <c r="B127" s="18" t="s">
        <v>30</v>
      </c>
      <c r="C127" s="19">
        <v>12562.5</v>
      </c>
      <c r="D127" s="19">
        <v>0</v>
      </c>
      <c r="E127" s="58">
        <f>SUM(D127/C127)*100</f>
        <v>0</v>
      </c>
    </row>
    <row r="128" spans="1:5">
      <c r="A128" s="17">
        <v>31219</v>
      </c>
      <c r="B128" s="18" t="s">
        <v>25</v>
      </c>
      <c r="C128" s="19">
        <v>8100</v>
      </c>
      <c r="D128" s="19">
        <v>0</v>
      </c>
      <c r="E128" s="58">
        <f>SUM(D128/C128)*100</f>
        <v>0</v>
      </c>
    </row>
    <row r="129" spans="1:5">
      <c r="A129" s="17">
        <v>31321</v>
      </c>
      <c r="B129" s="18" t="s">
        <v>35</v>
      </c>
      <c r="C129" s="19">
        <v>2072.81</v>
      </c>
      <c r="D129" s="19">
        <v>0</v>
      </c>
      <c r="E129" s="58">
        <f>SUM(D129/C129)*100</f>
        <v>0</v>
      </c>
    </row>
    <row r="130" spans="1:5">
      <c r="A130" s="17">
        <v>32121</v>
      </c>
      <c r="B130" s="18" t="s">
        <v>32</v>
      </c>
      <c r="C130" s="19">
        <v>3250.79</v>
      </c>
      <c r="D130" s="19">
        <v>0</v>
      </c>
      <c r="E130" s="58">
        <f>SUM(D130/C130)*100</f>
        <v>0</v>
      </c>
    </row>
    <row r="131" spans="1:5">
      <c r="A131" s="34" t="s">
        <v>38</v>
      </c>
      <c r="B131" s="37"/>
      <c r="C131" s="36">
        <f>SUM(C127:C130)</f>
        <v>25986.100000000002</v>
      </c>
      <c r="D131" s="36">
        <f>SUM(D127:D130)</f>
        <v>0</v>
      </c>
      <c r="E131" s="59">
        <f>SUM(D131/C131)*100</f>
        <v>0</v>
      </c>
    </row>
    <row r="132" spans="1:5">
      <c r="A132" s="11"/>
      <c r="B132" s="10"/>
      <c r="C132" s="13"/>
      <c r="D132" s="13"/>
    </row>
    <row r="133" spans="1:5">
      <c r="A133" s="11"/>
      <c r="B133" s="10"/>
      <c r="C133" s="13"/>
      <c r="D133" s="10"/>
    </row>
    <row r="134" spans="1:5" ht="19.5">
      <c r="A134" s="30" t="s">
        <v>47</v>
      </c>
      <c r="B134" s="31" t="s">
        <v>48</v>
      </c>
      <c r="C134" s="32"/>
      <c r="D134" s="13"/>
    </row>
    <row r="135" spans="1:5" s="75" customFormat="1">
      <c r="A135" s="85" t="s">
        <v>33</v>
      </c>
    </row>
    <row r="136" spans="1:5" ht="45">
      <c r="A136" s="3" t="s">
        <v>2</v>
      </c>
      <c r="B136" s="2" t="s">
        <v>0</v>
      </c>
      <c r="C136" s="4" t="s">
        <v>68</v>
      </c>
      <c r="D136" s="4" t="s">
        <v>67</v>
      </c>
      <c r="E136" s="43" t="s">
        <v>39</v>
      </c>
    </row>
    <row r="137" spans="1:5">
      <c r="A137" s="54"/>
      <c r="B137" s="55"/>
      <c r="C137" s="46">
        <v>2</v>
      </c>
      <c r="D137" s="46">
        <v>3</v>
      </c>
      <c r="E137" s="56">
        <v>4</v>
      </c>
    </row>
    <row r="138" spans="1:5">
      <c r="A138" s="17">
        <v>31111</v>
      </c>
      <c r="B138" s="18" t="s">
        <v>30</v>
      </c>
      <c r="C138" s="19">
        <v>18360.939999999999</v>
      </c>
      <c r="D138" s="19">
        <v>18360.939999999999</v>
      </c>
      <c r="E138" s="58">
        <f>SUM(D138/C138)*100</f>
        <v>100</v>
      </c>
    </row>
    <row r="139" spans="1:5">
      <c r="A139" s="17">
        <v>31321</v>
      </c>
      <c r="B139" s="18" t="s">
        <v>31</v>
      </c>
      <c r="C139" s="19">
        <v>3029.56</v>
      </c>
      <c r="D139" s="19">
        <v>3029.56</v>
      </c>
      <c r="E139" s="58">
        <f>SUM(D139/C139)*100</f>
        <v>100</v>
      </c>
    </row>
    <row r="140" spans="1:5">
      <c r="A140" s="34" t="s">
        <v>38</v>
      </c>
      <c r="B140" s="37"/>
      <c r="C140" s="36">
        <f>SUM(C138:C139)</f>
        <v>21390.5</v>
      </c>
      <c r="D140" s="36">
        <f>SUM(D138:D139)</f>
        <v>21390.5</v>
      </c>
      <c r="E140" s="59">
        <f>SUM(D140/C140)*100</f>
        <v>100</v>
      </c>
    </row>
    <row r="141" spans="1:5">
      <c r="A141" s="11"/>
      <c r="B141" s="10"/>
      <c r="C141" s="13"/>
      <c r="D141" s="13"/>
    </row>
    <row r="142" spans="1:5" s="75" customFormat="1">
      <c r="A142" s="85" t="s">
        <v>24</v>
      </c>
    </row>
    <row r="143" spans="1:5" ht="45">
      <c r="A143" s="3" t="s">
        <v>2</v>
      </c>
      <c r="B143" s="2" t="s">
        <v>0</v>
      </c>
      <c r="C143" s="4" t="s">
        <v>68</v>
      </c>
      <c r="D143" s="4" t="s">
        <v>67</v>
      </c>
      <c r="E143" s="43" t="s">
        <v>39</v>
      </c>
    </row>
    <row r="144" spans="1:5">
      <c r="A144" s="54"/>
      <c r="B144" s="55"/>
      <c r="C144" s="46">
        <v>2</v>
      </c>
      <c r="D144" s="46">
        <v>3</v>
      </c>
      <c r="E144" s="56">
        <v>4</v>
      </c>
    </row>
    <row r="145" spans="1:5">
      <c r="A145" s="17">
        <v>31111</v>
      </c>
      <c r="B145" s="18" t="s">
        <v>30</v>
      </c>
      <c r="C145" s="19">
        <v>19662.5</v>
      </c>
      <c r="D145" s="19">
        <v>19662.5</v>
      </c>
      <c r="E145" s="58">
        <f>SUM(D145/C145)*100</f>
        <v>100</v>
      </c>
    </row>
    <row r="146" spans="1:5">
      <c r="A146" s="17">
        <v>31321</v>
      </c>
      <c r="B146" s="18" t="s">
        <v>31</v>
      </c>
      <c r="C146" s="19">
        <v>3244.32</v>
      </c>
      <c r="D146" s="19">
        <v>3244.32</v>
      </c>
      <c r="E146" s="58">
        <f>SUM(D146/C146)*100</f>
        <v>100</v>
      </c>
    </row>
    <row r="147" spans="1:5">
      <c r="A147" s="34" t="s">
        <v>38</v>
      </c>
      <c r="B147" s="37"/>
      <c r="C147" s="36">
        <f>SUM(C145:C146)</f>
        <v>22906.82</v>
      </c>
      <c r="D147" s="36">
        <f>SUM(D145:D146)</f>
        <v>22906.82</v>
      </c>
      <c r="E147" s="59">
        <f>SUM(D147/C147)*100</f>
        <v>100</v>
      </c>
    </row>
    <row r="148" spans="1:5">
      <c r="A148" s="33"/>
      <c r="B148" s="41"/>
      <c r="C148" s="42"/>
      <c r="D148" s="42"/>
      <c r="E148" s="62"/>
    </row>
    <row r="149" spans="1:5" s="75" customFormat="1">
      <c r="A149" s="85" t="s">
        <v>95</v>
      </c>
    </row>
    <row r="150" spans="1:5" ht="45">
      <c r="A150" s="3" t="s">
        <v>2</v>
      </c>
      <c r="B150" s="2" t="s">
        <v>0</v>
      </c>
      <c r="C150" s="4" t="s">
        <v>68</v>
      </c>
      <c r="D150" s="4" t="s">
        <v>67</v>
      </c>
      <c r="E150" s="43" t="s">
        <v>39</v>
      </c>
    </row>
    <row r="151" spans="1:5">
      <c r="A151" s="54"/>
      <c r="B151" s="55"/>
      <c r="C151" s="46">
        <v>2</v>
      </c>
      <c r="D151" s="46">
        <v>3</v>
      </c>
      <c r="E151" s="56">
        <v>4</v>
      </c>
    </row>
    <row r="152" spans="1:5">
      <c r="A152" s="17">
        <v>31111</v>
      </c>
      <c r="B152" s="18" t="s">
        <v>30</v>
      </c>
      <c r="C152" s="19">
        <v>77756.25</v>
      </c>
      <c r="D152" s="19">
        <v>77756.25</v>
      </c>
      <c r="E152" s="58">
        <f>SUM(D152/C152)*100</f>
        <v>100</v>
      </c>
    </row>
    <row r="153" spans="1:5">
      <c r="A153" s="17">
        <v>31321</v>
      </c>
      <c r="B153" s="18" t="s">
        <v>31</v>
      </c>
      <c r="C153" s="19">
        <v>12829.8</v>
      </c>
      <c r="D153" s="19">
        <v>12829.8</v>
      </c>
      <c r="E153" s="58">
        <f>SUM(D153/C153)*100</f>
        <v>100</v>
      </c>
    </row>
    <row r="154" spans="1:5">
      <c r="A154" s="17">
        <v>32379</v>
      </c>
      <c r="B154" s="18" t="s">
        <v>64</v>
      </c>
      <c r="C154" s="19">
        <v>4600</v>
      </c>
      <c r="D154" s="19">
        <v>4600</v>
      </c>
      <c r="E154" s="58">
        <f>SUM(D154/C154)*100</f>
        <v>100</v>
      </c>
    </row>
    <row r="155" spans="1:5">
      <c r="A155" s="34" t="s">
        <v>38</v>
      </c>
      <c r="B155" s="37"/>
      <c r="C155" s="36">
        <f>SUM(C152:C154)</f>
        <v>95186.05</v>
      </c>
      <c r="D155" s="36">
        <f>SUM(D152:D154)</f>
        <v>95186.05</v>
      </c>
      <c r="E155" s="59">
        <f>SUM(D155/C155)*100</f>
        <v>100</v>
      </c>
    </row>
    <row r="156" spans="1:5">
      <c r="A156" s="33"/>
      <c r="B156" s="41"/>
      <c r="C156" s="42"/>
      <c r="D156" s="42"/>
      <c r="E156" s="61"/>
    </row>
    <row r="157" spans="1:5" s="75" customFormat="1">
      <c r="A157" s="85" t="s">
        <v>21</v>
      </c>
    </row>
    <row r="158" spans="1:5" ht="45">
      <c r="A158" s="3" t="s">
        <v>2</v>
      </c>
      <c r="B158" s="2" t="s">
        <v>0</v>
      </c>
      <c r="C158" s="4" t="s">
        <v>68</v>
      </c>
      <c r="D158" s="4" t="s">
        <v>67</v>
      </c>
      <c r="E158" s="43" t="s">
        <v>39</v>
      </c>
    </row>
    <row r="159" spans="1:5">
      <c r="A159" s="54"/>
      <c r="B159" s="55"/>
      <c r="C159" s="46">
        <v>2</v>
      </c>
      <c r="D159" s="46">
        <v>3</v>
      </c>
      <c r="E159" s="56">
        <v>4</v>
      </c>
    </row>
    <row r="160" spans="1:5">
      <c r="A160" s="17">
        <v>32121</v>
      </c>
      <c r="B160" s="18" t="s">
        <v>96</v>
      </c>
      <c r="C160" s="19">
        <v>16463.3</v>
      </c>
      <c r="D160" s="19">
        <v>16463.3</v>
      </c>
      <c r="E160" s="58">
        <f>SUM(D160/C160)*100</f>
        <v>100</v>
      </c>
    </row>
    <row r="161" spans="1:5">
      <c r="A161" s="34" t="s">
        <v>38</v>
      </c>
      <c r="B161" s="37"/>
      <c r="C161" s="36">
        <f>SUM(C160:C160)</f>
        <v>16463.3</v>
      </c>
      <c r="D161" s="36">
        <f>SUM(D160:D160)</f>
        <v>16463.3</v>
      </c>
      <c r="E161" s="59">
        <f>SUM(D161/C161)*100</f>
        <v>100</v>
      </c>
    </row>
    <row r="162" spans="1:5">
      <c r="A162" s="33"/>
      <c r="B162" s="41"/>
      <c r="C162" s="42"/>
      <c r="D162" s="42"/>
      <c r="E162" s="61"/>
    </row>
    <row r="163" spans="1:5">
      <c r="A163" s="34" t="s">
        <v>41</v>
      </c>
      <c r="B163" s="18"/>
      <c r="C163" s="36">
        <f>SUM(C161,C155,C147,C140)</f>
        <v>155946.67000000001</v>
      </c>
      <c r="D163" s="36">
        <f>SUM(D161,D155,D147,D140)</f>
        <v>155946.67000000001</v>
      </c>
      <c r="E163" s="64">
        <f>SUM(D163/C163)*100</f>
        <v>100</v>
      </c>
    </row>
    <row r="166" spans="1:5" ht="19.5">
      <c r="A166" s="30" t="s">
        <v>97</v>
      </c>
      <c r="B166" s="31" t="s">
        <v>37</v>
      </c>
      <c r="C166" s="13"/>
      <c r="D166" s="13"/>
    </row>
    <row r="167" spans="1:5" ht="15.75">
      <c r="A167" s="12" t="s">
        <v>24</v>
      </c>
      <c r="B167" s="10"/>
      <c r="C167" s="13"/>
      <c r="D167" s="13"/>
    </row>
    <row r="168" spans="1:5" ht="45">
      <c r="A168" s="3" t="s">
        <v>2</v>
      </c>
      <c r="B168" s="2" t="s">
        <v>0</v>
      </c>
      <c r="C168" s="4" t="s">
        <v>68</v>
      </c>
      <c r="D168" s="4" t="s">
        <v>67</v>
      </c>
      <c r="E168" s="43" t="s">
        <v>39</v>
      </c>
    </row>
    <row r="169" spans="1:5" s="51" customFormat="1" ht="12">
      <c r="A169" s="48"/>
      <c r="B169" s="49"/>
      <c r="C169" s="50">
        <v>2</v>
      </c>
      <c r="D169" s="50">
        <v>3</v>
      </c>
      <c r="E169" s="47">
        <v>4</v>
      </c>
    </row>
    <row r="170" spans="1:5">
      <c r="A170" s="23">
        <v>311</v>
      </c>
      <c r="B170" s="24" t="s">
        <v>34</v>
      </c>
      <c r="C170" s="19">
        <v>4592370.24</v>
      </c>
      <c r="D170" s="19">
        <v>2042686</v>
      </c>
      <c r="E170" s="58">
        <f t="shared" ref="E170:E175" si="3">SUM(D170/C170)*100</f>
        <v>44.479993843005126</v>
      </c>
    </row>
    <row r="171" spans="1:5">
      <c r="A171" s="23">
        <v>312</v>
      </c>
      <c r="B171" s="24" t="s">
        <v>25</v>
      </c>
      <c r="C171" s="19">
        <v>169407.96</v>
      </c>
      <c r="D171" s="19">
        <v>8019.26</v>
      </c>
      <c r="E171" s="58">
        <f t="shared" si="3"/>
        <v>4.733697283173707</v>
      </c>
    </row>
    <row r="172" spans="1:5">
      <c r="A172" s="23">
        <v>313</v>
      </c>
      <c r="B172" s="24" t="s">
        <v>35</v>
      </c>
      <c r="C172" s="19">
        <v>757741.2</v>
      </c>
      <c r="D172" s="19">
        <v>337043.26</v>
      </c>
      <c r="E172" s="58">
        <f t="shared" si="3"/>
        <v>44.479996600422417</v>
      </c>
    </row>
    <row r="173" spans="1:5">
      <c r="A173" s="23">
        <v>321</v>
      </c>
      <c r="B173" s="24" t="s">
        <v>98</v>
      </c>
      <c r="C173" s="19">
        <v>237039.89</v>
      </c>
      <c r="D173" s="19">
        <v>106455.67999999999</v>
      </c>
      <c r="E173" s="58">
        <f t="shared" si="3"/>
        <v>44.910449460637189</v>
      </c>
    </row>
    <row r="174" spans="1:5">
      <c r="A174" s="23">
        <v>3295</v>
      </c>
      <c r="B174" s="24" t="s">
        <v>43</v>
      </c>
      <c r="C174" s="19">
        <v>10800</v>
      </c>
      <c r="D174" s="19">
        <v>8350</v>
      </c>
      <c r="E174" s="58">
        <f t="shared" si="3"/>
        <v>77.31481481481481</v>
      </c>
    </row>
    <row r="175" spans="1:5">
      <c r="A175" s="34" t="s">
        <v>38</v>
      </c>
      <c r="B175" s="37"/>
      <c r="C175" s="36">
        <f>SUM(C170:C174)</f>
        <v>5767359.29</v>
      </c>
      <c r="D175" s="36">
        <f>SUM(D170:D174)</f>
        <v>2502554.2000000002</v>
      </c>
      <c r="E175" s="59">
        <f t="shared" si="3"/>
        <v>43.391681949469806</v>
      </c>
    </row>
    <row r="176" spans="1:5" s="10" customFormat="1" ht="15.75" thickBot="1">
      <c r="C176" s="71"/>
      <c r="D176" s="72"/>
      <c r="E176" s="73"/>
    </row>
    <row r="177" spans="1:5" s="10" customFormat="1" ht="15.75" thickTop="1"/>
    <row r="178" spans="1:5" s="10" customFormat="1"/>
    <row r="179" spans="1:5" s="10" customFormat="1"/>
    <row r="180" spans="1:5" ht="33" customHeight="1">
      <c r="A180" s="77" t="s">
        <v>49</v>
      </c>
      <c r="B180" s="77"/>
      <c r="C180" s="77"/>
      <c r="D180" s="77"/>
      <c r="E180" s="77"/>
    </row>
    <row r="182" spans="1:5" ht="15.75">
      <c r="A182" s="12" t="s">
        <v>50</v>
      </c>
      <c r="B182" s="10"/>
      <c r="C182" s="13"/>
      <c r="D182" s="13"/>
    </row>
    <row r="183" spans="1:5" ht="45">
      <c r="A183" s="3" t="s">
        <v>2</v>
      </c>
      <c r="B183" s="2" t="s">
        <v>0</v>
      </c>
      <c r="C183" s="4" t="s">
        <v>68</v>
      </c>
      <c r="D183" s="4" t="s">
        <v>99</v>
      </c>
      <c r="E183" s="43" t="s">
        <v>39</v>
      </c>
    </row>
    <row r="184" spans="1:5">
      <c r="A184" s="54"/>
      <c r="B184" s="55"/>
      <c r="C184" s="46">
        <v>2</v>
      </c>
      <c r="D184" s="46">
        <v>3</v>
      </c>
      <c r="E184" s="56">
        <v>4</v>
      </c>
    </row>
    <row r="185" spans="1:5" ht="30">
      <c r="A185" s="66">
        <v>6711</v>
      </c>
      <c r="B185" s="52" t="s">
        <v>51</v>
      </c>
      <c r="C185" s="65">
        <v>941118.05</v>
      </c>
      <c r="D185" s="19">
        <v>595842.94999999995</v>
      </c>
      <c r="E185" s="58">
        <f>SUM(D185/C185)*100</f>
        <v>63.312243347155004</v>
      </c>
    </row>
    <row r="186" spans="1:5">
      <c r="A186" s="34" t="s">
        <v>38</v>
      </c>
      <c r="B186" s="37"/>
      <c r="C186" s="36">
        <f>SUM(C185:C185)</f>
        <v>941118.05</v>
      </c>
      <c r="D186" s="36">
        <f>SUM(D185:D185)</f>
        <v>595842.94999999995</v>
      </c>
      <c r="E186" s="59">
        <f>SUM(D186/C186)*100</f>
        <v>63.312243347155004</v>
      </c>
    </row>
    <row r="188" spans="1:5" s="75" customFormat="1">
      <c r="A188" s="85" t="s">
        <v>100</v>
      </c>
    </row>
    <row r="189" spans="1:5" ht="45">
      <c r="A189" s="3" t="s">
        <v>2</v>
      </c>
      <c r="B189" s="2" t="s">
        <v>0</v>
      </c>
      <c r="C189" s="4" t="s">
        <v>68</v>
      </c>
      <c r="D189" s="4" t="s">
        <v>99</v>
      </c>
      <c r="E189" s="43" t="s">
        <v>39</v>
      </c>
    </row>
    <row r="190" spans="1:5">
      <c r="A190" s="54"/>
      <c r="B190" s="55"/>
      <c r="C190" s="46">
        <v>2</v>
      </c>
      <c r="D190" s="46">
        <v>3</v>
      </c>
      <c r="E190" s="56">
        <v>4</v>
      </c>
    </row>
    <row r="191" spans="1:5" ht="30">
      <c r="A191" s="66">
        <v>6711</v>
      </c>
      <c r="B191" s="52" t="s">
        <v>51</v>
      </c>
      <c r="C191" s="65">
        <v>7500</v>
      </c>
      <c r="D191" s="19">
        <v>7500</v>
      </c>
      <c r="E191" s="58">
        <f>SUM(D191/C191)*100</f>
        <v>100</v>
      </c>
    </row>
    <row r="192" spans="1:5">
      <c r="A192" s="34" t="s">
        <v>38</v>
      </c>
      <c r="B192" s="37"/>
      <c r="C192" s="36">
        <f>SUM(C191)</f>
        <v>7500</v>
      </c>
      <c r="D192" s="36">
        <f>SUM(D191)</f>
        <v>7500</v>
      </c>
      <c r="E192" s="59">
        <f>SUM(D192/C192)*100</f>
        <v>100</v>
      </c>
    </row>
    <row r="194" spans="1:5" ht="15.75">
      <c r="A194" s="12" t="s">
        <v>52</v>
      </c>
      <c r="B194" s="10"/>
      <c r="C194" s="13"/>
      <c r="D194" s="13"/>
    </row>
    <row r="195" spans="1:5" ht="45">
      <c r="A195" s="3" t="s">
        <v>2</v>
      </c>
      <c r="B195" s="2" t="s">
        <v>0</v>
      </c>
      <c r="C195" s="4" t="s">
        <v>68</v>
      </c>
      <c r="D195" s="4" t="s">
        <v>99</v>
      </c>
      <c r="E195" s="43" t="s">
        <v>39</v>
      </c>
    </row>
    <row r="196" spans="1:5">
      <c r="A196" s="54"/>
      <c r="B196" s="55"/>
      <c r="C196" s="46">
        <v>2</v>
      </c>
      <c r="D196" s="46">
        <v>3</v>
      </c>
      <c r="E196" s="56">
        <v>4</v>
      </c>
    </row>
    <row r="197" spans="1:5">
      <c r="A197" s="66">
        <v>6711</v>
      </c>
      <c r="B197" s="52" t="s">
        <v>103</v>
      </c>
      <c r="C197" s="65">
        <v>95186.05</v>
      </c>
      <c r="D197" s="19">
        <v>95186.05</v>
      </c>
      <c r="E197" s="60">
        <v>92.63</v>
      </c>
    </row>
    <row r="198" spans="1:5">
      <c r="A198" s="34" t="s">
        <v>38</v>
      </c>
      <c r="B198" s="37"/>
      <c r="C198" s="36">
        <f>SUM(C197)</f>
        <v>95186.05</v>
      </c>
      <c r="D198" s="36">
        <f>SUM(D197)</f>
        <v>95186.05</v>
      </c>
      <c r="E198" s="59">
        <f>SUM(D198/C198)*100</f>
        <v>100</v>
      </c>
    </row>
    <row r="200" spans="1:5" ht="15.75">
      <c r="A200" s="12" t="s">
        <v>26</v>
      </c>
      <c r="B200" s="10"/>
      <c r="C200" s="13"/>
      <c r="D200" s="13"/>
    </row>
    <row r="201" spans="1:5" ht="45">
      <c r="A201" s="3" t="s">
        <v>2</v>
      </c>
      <c r="B201" s="2" t="s">
        <v>0</v>
      </c>
      <c r="C201" s="4" t="s">
        <v>68</v>
      </c>
      <c r="D201" s="4" t="s">
        <v>99</v>
      </c>
      <c r="E201" s="43" t="s">
        <v>39</v>
      </c>
    </row>
    <row r="202" spans="1:5">
      <c r="A202" s="54"/>
      <c r="B202" s="55"/>
      <c r="C202" s="46">
        <v>2</v>
      </c>
      <c r="D202" s="46">
        <v>3</v>
      </c>
      <c r="E202" s="56">
        <v>4</v>
      </c>
    </row>
    <row r="203" spans="1:5">
      <c r="A203" s="66">
        <v>6615</v>
      </c>
      <c r="B203" s="52" t="s">
        <v>53</v>
      </c>
      <c r="C203" s="65">
        <v>25000</v>
      </c>
      <c r="D203" s="19">
        <v>27007.5</v>
      </c>
      <c r="E203" s="58">
        <f>SUM(D203/C203)*100</f>
        <v>108.03</v>
      </c>
    </row>
    <row r="204" spans="1:5">
      <c r="A204" s="34" t="s">
        <v>38</v>
      </c>
      <c r="B204" s="37"/>
      <c r="C204" s="36">
        <f>SUM(C203)</f>
        <v>25000</v>
      </c>
      <c r="D204" s="36">
        <f>SUM(D203)</f>
        <v>27007.5</v>
      </c>
      <c r="E204" s="59">
        <f>SUM(D204/C204)*100</f>
        <v>108.03</v>
      </c>
    </row>
    <row r="206" spans="1:5" ht="15.75">
      <c r="A206" s="12" t="s">
        <v>36</v>
      </c>
      <c r="B206" s="10"/>
      <c r="C206" s="13"/>
      <c r="D206" s="13"/>
    </row>
    <row r="207" spans="1:5" ht="45">
      <c r="A207" s="3" t="s">
        <v>2</v>
      </c>
      <c r="B207" s="2" t="s">
        <v>0</v>
      </c>
      <c r="C207" s="4" t="s">
        <v>68</v>
      </c>
      <c r="D207" s="4" t="s">
        <v>99</v>
      </c>
      <c r="E207" s="43" t="s">
        <v>39</v>
      </c>
    </row>
    <row r="208" spans="1:5">
      <c r="A208" s="54"/>
      <c r="B208" s="55"/>
      <c r="C208" s="46">
        <v>2</v>
      </c>
      <c r="D208" s="46">
        <v>3</v>
      </c>
      <c r="E208" s="56">
        <v>4</v>
      </c>
    </row>
    <row r="209" spans="1:5">
      <c r="A209" s="66">
        <v>6526</v>
      </c>
      <c r="B209" s="52" t="s">
        <v>54</v>
      </c>
      <c r="C209" s="65">
        <v>166500</v>
      </c>
      <c r="D209" s="19">
        <v>80622.25</v>
      </c>
      <c r="E209" s="58">
        <f>SUM(D209/C209)*100</f>
        <v>48.421771771771773</v>
      </c>
    </row>
    <row r="210" spans="1:5">
      <c r="A210" s="34" t="s">
        <v>38</v>
      </c>
      <c r="B210" s="37"/>
      <c r="C210" s="36">
        <f>SUM(C209)</f>
        <v>166500</v>
      </c>
      <c r="D210" s="36">
        <f>SUM(D209)</f>
        <v>80622.25</v>
      </c>
      <c r="E210" s="59">
        <f>SUM(D210/C210)*100</f>
        <v>48.421771771771773</v>
      </c>
    </row>
    <row r="212" spans="1:5" ht="15.75">
      <c r="A212" s="12" t="s">
        <v>55</v>
      </c>
      <c r="B212" s="10"/>
      <c r="C212" s="13"/>
      <c r="D212" s="13"/>
    </row>
    <row r="213" spans="1:5" ht="45">
      <c r="A213" s="3" t="s">
        <v>2</v>
      </c>
      <c r="B213" s="2" t="s">
        <v>0</v>
      </c>
      <c r="C213" s="4" t="s">
        <v>68</v>
      </c>
      <c r="D213" s="4" t="s">
        <v>99</v>
      </c>
      <c r="E213" s="43" t="s">
        <v>39</v>
      </c>
    </row>
    <row r="214" spans="1:5">
      <c r="A214" s="54"/>
      <c r="B214" s="55"/>
      <c r="C214" s="46">
        <v>2</v>
      </c>
      <c r="D214" s="46">
        <v>3</v>
      </c>
      <c r="E214" s="56">
        <v>4</v>
      </c>
    </row>
    <row r="215" spans="1:5" ht="30">
      <c r="A215" s="66">
        <v>6361</v>
      </c>
      <c r="B215" s="52" t="s">
        <v>56</v>
      </c>
      <c r="C215" s="65">
        <v>158720.63</v>
      </c>
      <c r="D215" s="19">
        <v>12817.63</v>
      </c>
      <c r="E215" s="58">
        <f>SUM(D215/C215)*100</f>
        <v>8.0755916858444916</v>
      </c>
    </row>
    <row r="216" spans="1:5">
      <c r="A216" s="66">
        <v>6361</v>
      </c>
      <c r="B216" s="52" t="s">
        <v>57</v>
      </c>
      <c r="C216" s="65">
        <v>5767359.29</v>
      </c>
      <c r="D216" s="19">
        <v>2502554.2000000002</v>
      </c>
      <c r="E216" s="58">
        <f>SUM(D216/C216)*100</f>
        <v>43.391681949469806</v>
      </c>
    </row>
    <row r="217" spans="1:5">
      <c r="A217" s="34" t="s">
        <v>38</v>
      </c>
      <c r="B217" s="37"/>
      <c r="C217" s="36">
        <f>SUM(C215:C216)</f>
        <v>5926079.9199999999</v>
      </c>
      <c r="D217" s="36">
        <f>SUM(D215:D216)</f>
        <v>2515371.83</v>
      </c>
      <c r="E217" s="59">
        <f>SUM(D217/C217)*100</f>
        <v>42.445796613556304</v>
      </c>
    </row>
    <row r="219" spans="1:5" s="75" customFormat="1">
      <c r="A219" s="85" t="s">
        <v>27</v>
      </c>
    </row>
    <row r="220" spans="1:5" ht="45">
      <c r="A220" s="3" t="s">
        <v>2</v>
      </c>
      <c r="B220" s="2" t="s">
        <v>0</v>
      </c>
      <c r="C220" s="4" t="s">
        <v>68</v>
      </c>
      <c r="D220" s="4" t="s">
        <v>99</v>
      </c>
      <c r="E220" s="43" t="s">
        <v>39</v>
      </c>
    </row>
    <row r="221" spans="1:5">
      <c r="A221" s="54"/>
      <c r="B221" s="55"/>
      <c r="C221" s="46">
        <v>2</v>
      </c>
      <c r="D221" s="46">
        <v>3</v>
      </c>
      <c r="E221" s="56">
        <v>4</v>
      </c>
    </row>
    <row r="222" spans="1:5">
      <c r="A222" s="66">
        <v>6631</v>
      </c>
      <c r="B222" s="52" t="s">
        <v>58</v>
      </c>
      <c r="C222" s="65">
        <v>45000</v>
      </c>
      <c r="D222" s="19">
        <v>25000</v>
      </c>
      <c r="E222" s="58">
        <f>SUM(D222/C222)*100</f>
        <v>55.555555555555557</v>
      </c>
    </row>
    <row r="223" spans="1:5">
      <c r="A223" s="34" t="s">
        <v>38</v>
      </c>
      <c r="B223" s="37"/>
      <c r="C223" s="36">
        <f>SUM(C222:C222)</f>
        <v>45000</v>
      </c>
      <c r="D223" s="36">
        <f>SUM(D222:D222)</f>
        <v>25000</v>
      </c>
      <c r="E223" s="59">
        <f>SUM(D223/C223)*100</f>
        <v>55.555555555555557</v>
      </c>
    </row>
    <row r="225" spans="1:5" s="75" customFormat="1">
      <c r="A225" s="85" t="s">
        <v>86</v>
      </c>
    </row>
    <row r="226" spans="1:5" ht="45">
      <c r="A226" s="3" t="s">
        <v>2</v>
      </c>
      <c r="B226" s="2" t="s">
        <v>0</v>
      </c>
      <c r="C226" s="4" t="s">
        <v>68</v>
      </c>
      <c r="D226" s="4" t="s">
        <v>99</v>
      </c>
      <c r="E226" s="43" t="s">
        <v>39</v>
      </c>
    </row>
    <row r="227" spans="1:5">
      <c r="A227" s="54"/>
      <c r="B227" s="55"/>
      <c r="C227" s="46">
        <v>2</v>
      </c>
      <c r="D227" s="46">
        <v>3</v>
      </c>
      <c r="E227" s="56">
        <v>4</v>
      </c>
    </row>
    <row r="228" spans="1:5">
      <c r="A228" s="66">
        <v>7211</v>
      </c>
      <c r="B228" s="52" t="s">
        <v>101</v>
      </c>
      <c r="C228" s="65">
        <v>3500</v>
      </c>
      <c r="D228" s="19">
        <v>211.34</v>
      </c>
      <c r="E228" s="58">
        <f>SUM(D228/C228)*100</f>
        <v>6.0382857142857143</v>
      </c>
    </row>
    <row r="229" spans="1:5">
      <c r="A229" s="34" t="s">
        <v>38</v>
      </c>
      <c r="B229" s="37"/>
      <c r="C229" s="36">
        <f>SUM(C228:C228)</f>
        <v>3500</v>
      </c>
      <c r="D229" s="36">
        <f>SUM(D228:D228)</f>
        <v>211.34</v>
      </c>
      <c r="E229" s="59">
        <f>SUM(D229/C229)*100</f>
        <v>6.0382857142857143</v>
      </c>
    </row>
    <row r="230" spans="1:5">
      <c r="A230" s="33"/>
      <c r="B230" s="41"/>
      <c r="C230" s="42"/>
      <c r="D230" s="42"/>
      <c r="E230" s="69"/>
    </row>
    <row r="231" spans="1:5">
      <c r="A231" s="33"/>
      <c r="B231" s="41"/>
      <c r="C231" s="42"/>
      <c r="D231" s="42"/>
      <c r="E231" s="69"/>
    </row>
    <row r="232" spans="1:5" s="75" customFormat="1">
      <c r="A232" s="85" t="s">
        <v>104</v>
      </c>
    </row>
    <row r="233" spans="1:5" ht="45">
      <c r="A233" s="3" t="s">
        <v>2</v>
      </c>
      <c r="B233" s="2" t="s">
        <v>0</v>
      </c>
      <c r="C233" s="4" t="s">
        <v>68</v>
      </c>
      <c r="D233" s="4" t="s">
        <v>99</v>
      </c>
      <c r="E233" s="43" t="s">
        <v>39</v>
      </c>
    </row>
    <row r="234" spans="1:5">
      <c r="A234" s="54"/>
      <c r="B234" s="55"/>
      <c r="C234" s="46">
        <v>2</v>
      </c>
      <c r="D234" s="46">
        <v>3</v>
      </c>
      <c r="E234" s="56">
        <v>4</v>
      </c>
    </row>
    <row r="235" spans="1:5">
      <c r="A235" s="66">
        <v>6711</v>
      </c>
      <c r="B235" s="52" t="s">
        <v>103</v>
      </c>
      <c r="C235" s="65">
        <v>21390.5</v>
      </c>
      <c r="D235" s="19">
        <v>21390.5</v>
      </c>
      <c r="E235" s="58">
        <f>SUM(D235/C235)*100</f>
        <v>100</v>
      </c>
    </row>
    <row r="236" spans="1:5">
      <c r="A236" s="34" t="s">
        <v>38</v>
      </c>
      <c r="B236" s="37"/>
      <c r="C236" s="36">
        <f>SUM(C235)</f>
        <v>21390.5</v>
      </c>
      <c r="D236" s="36">
        <f>SUM(D235)</f>
        <v>21390.5</v>
      </c>
      <c r="E236" s="59">
        <f>SUM(D236/C236)*100</f>
        <v>100</v>
      </c>
    </row>
    <row r="237" spans="1:5">
      <c r="A237" s="33"/>
      <c r="B237" s="41"/>
      <c r="C237" s="42"/>
      <c r="D237" s="42"/>
      <c r="E237" s="69"/>
    </row>
    <row r="239" spans="1:5" ht="33.75" customHeight="1">
      <c r="A239" s="77" t="s">
        <v>59</v>
      </c>
      <c r="B239" s="77"/>
      <c r="C239" s="77"/>
      <c r="D239" s="77"/>
      <c r="E239" s="77"/>
    </row>
    <row r="241" spans="1:5" s="85" customFormat="1" ht="15" customHeight="1">
      <c r="A241" s="85" t="s">
        <v>102</v>
      </c>
    </row>
    <row r="242" spans="1:5" ht="45">
      <c r="A242" s="3" t="s">
        <v>2</v>
      </c>
      <c r="B242" s="2" t="s">
        <v>0</v>
      </c>
      <c r="C242" s="4" t="s">
        <v>68</v>
      </c>
      <c r="D242" s="4" t="s">
        <v>67</v>
      </c>
      <c r="E242" s="43" t="s">
        <v>39</v>
      </c>
    </row>
    <row r="243" spans="1:5">
      <c r="A243" s="54"/>
      <c r="B243" s="55"/>
      <c r="C243" s="46">
        <v>2</v>
      </c>
      <c r="D243" s="46">
        <v>3</v>
      </c>
      <c r="E243" s="56">
        <v>4</v>
      </c>
    </row>
    <row r="244" spans="1:5">
      <c r="A244" s="66">
        <v>9221</v>
      </c>
      <c r="B244" s="52" t="s">
        <v>60</v>
      </c>
      <c r="C244" s="65">
        <v>18770</v>
      </c>
      <c r="D244" s="19">
        <v>17878.43</v>
      </c>
      <c r="E244" s="58">
        <f>SUM(D244/C244)*100</f>
        <v>95.250026638252521</v>
      </c>
    </row>
    <row r="245" spans="1:5">
      <c r="A245" s="34" t="s">
        <v>38</v>
      </c>
      <c r="B245" s="37"/>
      <c r="C245" s="36">
        <f>SUM(C244:C244)</f>
        <v>18770</v>
      </c>
      <c r="D245" s="36">
        <f>SUM(D244:D244)</f>
        <v>17878.43</v>
      </c>
      <c r="E245" s="59">
        <f>SUM(D245/C245)*100</f>
        <v>95.250026638252521</v>
      </c>
    </row>
    <row r="248" spans="1:5">
      <c r="C248" s="6"/>
    </row>
    <row r="249" spans="1:5">
      <c r="C249" s="67"/>
      <c r="D249" s="10" t="s">
        <v>61</v>
      </c>
      <c r="E249" s="10"/>
    </row>
    <row r="250" spans="1:5">
      <c r="C250" s="67"/>
      <c r="D250" s="74" t="s">
        <v>107</v>
      </c>
      <c r="E250" s="75"/>
    </row>
    <row r="251" spans="1:5">
      <c r="C251" s="67"/>
      <c r="D251" s="74"/>
      <c r="E251" s="75"/>
    </row>
    <row r="252" spans="1:5">
      <c r="C252" s="67"/>
      <c r="D252" s="67"/>
      <c r="E252" s="67"/>
    </row>
  </sheetData>
  <mergeCells count="31">
    <mergeCell ref="A241:XFD241"/>
    <mergeCell ref="A232:XFD232"/>
    <mergeCell ref="A102:XFD102"/>
    <mergeCell ref="A116:XFD116"/>
    <mergeCell ref="A149:XFD149"/>
    <mergeCell ref="A157:XFD157"/>
    <mergeCell ref="A188:XFD188"/>
    <mergeCell ref="A124:XFD124"/>
    <mergeCell ref="A135:XFD135"/>
    <mergeCell ref="A142:XFD142"/>
    <mergeCell ref="A74:XFD74"/>
    <mergeCell ref="A84:XFD84"/>
    <mergeCell ref="A90:XFD90"/>
    <mergeCell ref="A219:XFD219"/>
    <mergeCell ref="A225:XFD225"/>
    <mergeCell ref="D251:E251"/>
    <mergeCell ref="A2:B2"/>
    <mergeCell ref="A3:B3"/>
    <mergeCell ref="A4:B4"/>
    <mergeCell ref="A5:B5"/>
    <mergeCell ref="A6:B6"/>
    <mergeCell ref="A239:E239"/>
    <mergeCell ref="A180:E180"/>
    <mergeCell ref="A12:B12"/>
    <mergeCell ref="A7:B7"/>
    <mergeCell ref="A9:E9"/>
    <mergeCell ref="A10:E10"/>
    <mergeCell ref="A37:E37"/>
    <mergeCell ref="D250:E250"/>
    <mergeCell ref="A55:D55"/>
    <mergeCell ref="A64:XFD6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6" manualBreakCount="6">
    <brk id="35" max="16383" man="1"/>
    <brk id="73" max="16383" man="1"/>
    <brk id="113" max="16383" man="1"/>
    <brk id="148" max="16383" man="1"/>
    <brk id="179" max="16383" man="1"/>
    <brk id="2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rac</cp:lastModifiedBy>
  <cp:lastPrinted>2022-07-13T12:02:28Z</cp:lastPrinted>
  <dcterms:created xsi:type="dcterms:W3CDTF">2020-02-23T17:52:48Z</dcterms:created>
  <dcterms:modified xsi:type="dcterms:W3CDTF">2022-07-13T12:04:45Z</dcterms:modified>
</cp:coreProperties>
</file>